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cent Geith\Downloads\"/>
    </mc:Choice>
  </mc:AlternateContent>
  <xr:revisionPtr revIDLastSave="0" documentId="13_ncr:1_{BB705BB8-CA80-4579-9021-8B1C9BF1A714}" xr6:coauthVersionLast="36" xr6:coauthVersionMax="36" xr10:uidLastSave="{00000000-0000-0000-0000-000000000000}"/>
  <bookViews>
    <workbookView xWindow="0" yWindow="0" windowWidth="28800" windowHeight="11925" xr2:uid="{ED5FA58A-156C-4121-98A8-8ECF35A47D3E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3" i="1" l="1"/>
  <c r="AO33" i="1" s="1"/>
  <c r="AP33" i="1" s="1"/>
  <c r="AM33" i="1"/>
  <c r="AO31" i="1"/>
  <c r="AP31" i="1" s="1"/>
  <c r="AO30" i="1"/>
  <c r="AP30" i="1" s="1"/>
  <c r="AO29" i="1"/>
  <c r="AP29" i="1" s="1"/>
  <c r="AO28" i="1"/>
  <c r="AP28" i="1" s="1"/>
  <c r="AO27" i="1"/>
  <c r="AP27" i="1" s="1"/>
  <c r="AO26" i="1"/>
  <c r="AP26" i="1" s="1"/>
  <c r="AO25" i="1"/>
  <c r="AP25" i="1" s="1"/>
  <c r="AO24" i="1"/>
  <c r="AP24" i="1" s="1"/>
  <c r="AO23" i="1"/>
  <c r="AP23" i="1" s="1"/>
  <c r="AO22" i="1"/>
  <c r="AP22" i="1" s="1"/>
  <c r="AO21" i="1"/>
  <c r="AP21" i="1" s="1"/>
  <c r="AO20" i="1"/>
  <c r="AP20" i="1" s="1"/>
  <c r="AJ33" i="1"/>
  <c r="AK33" i="1" s="1"/>
  <c r="AL33" i="1" s="1"/>
  <c r="AI33" i="1"/>
  <c r="AK31" i="1"/>
  <c r="AL31" i="1" s="1"/>
  <c r="AK30" i="1"/>
  <c r="AL30" i="1" s="1"/>
  <c r="AK29" i="1"/>
  <c r="AL29" i="1" s="1"/>
  <c r="AL28" i="1"/>
  <c r="AK28" i="1"/>
  <c r="AK27" i="1"/>
  <c r="AL27" i="1" s="1"/>
  <c r="AK26" i="1"/>
  <c r="AL26" i="1" s="1"/>
  <c r="AK25" i="1"/>
  <c r="AL25" i="1" s="1"/>
  <c r="AK24" i="1"/>
  <c r="AL24" i="1" s="1"/>
  <c r="AK23" i="1"/>
  <c r="AL23" i="1" s="1"/>
  <c r="AK22" i="1"/>
  <c r="AL22" i="1" s="1"/>
  <c r="AK21" i="1"/>
  <c r="AL21" i="1" s="1"/>
  <c r="AK20" i="1"/>
  <c r="AL20" i="1" s="1"/>
  <c r="AF33" i="1"/>
  <c r="AG33" i="1" s="1"/>
  <c r="AH33" i="1" s="1"/>
  <c r="AE33" i="1"/>
  <c r="AG31" i="1"/>
  <c r="AH31" i="1" s="1"/>
  <c r="AG30" i="1"/>
  <c r="AH30" i="1" s="1"/>
  <c r="AG29" i="1"/>
  <c r="AH29" i="1" s="1"/>
  <c r="AG28" i="1"/>
  <c r="AH28" i="1" s="1"/>
  <c r="AG27" i="1"/>
  <c r="AH27" i="1" s="1"/>
  <c r="AG26" i="1"/>
  <c r="AH26" i="1" s="1"/>
  <c r="AG25" i="1"/>
  <c r="AH25" i="1" s="1"/>
  <c r="AG24" i="1"/>
  <c r="AH24" i="1" s="1"/>
  <c r="AG23" i="1"/>
  <c r="AH23" i="1" s="1"/>
  <c r="AG22" i="1"/>
  <c r="AH22" i="1" s="1"/>
  <c r="AG21" i="1"/>
  <c r="AH21" i="1" s="1"/>
  <c r="AG20" i="1"/>
  <c r="AH20" i="1" s="1"/>
  <c r="AB33" i="1"/>
  <c r="AC33" i="1" s="1"/>
  <c r="AD33" i="1" s="1"/>
  <c r="AA33" i="1"/>
  <c r="AC31" i="1"/>
  <c r="AD31" i="1" s="1"/>
  <c r="AC30" i="1"/>
  <c r="AD30" i="1" s="1"/>
  <c r="AC29" i="1"/>
  <c r="AD29" i="1" s="1"/>
  <c r="AC28" i="1"/>
  <c r="AD28" i="1" s="1"/>
  <c r="AC27" i="1"/>
  <c r="AD27" i="1" s="1"/>
  <c r="AC26" i="1"/>
  <c r="AD26" i="1" s="1"/>
  <c r="AC25" i="1"/>
  <c r="AD25" i="1" s="1"/>
  <c r="AC24" i="1"/>
  <c r="AD24" i="1" s="1"/>
  <c r="AC23" i="1"/>
  <c r="AD23" i="1" s="1"/>
  <c r="AC22" i="1"/>
  <c r="AD22" i="1" s="1"/>
  <c r="AC21" i="1"/>
  <c r="AD21" i="1" s="1"/>
  <c r="AC20" i="1"/>
  <c r="AD20" i="1" s="1"/>
  <c r="AT47" i="1"/>
  <c r="AT48" i="1"/>
  <c r="AT49" i="1"/>
  <c r="AT50" i="1"/>
  <c r="AT51" i="1"/>
  <c r="AT52" i="1"/>
  <c r="AT40" i="1"/>
  <c r="AS21" i="1"/>
  <c r="AS22" i="1"/>
  <c r="AS23" i="1"/>
  <c r="AS24" i="1"/>
  <c r="AS25" i="1"/>
  <c r="AS26" i="1"/>
  <c r="AS27" i="1"/>
  <c r="AS28" i="1"/>
  <c r="AS29" i="1"/>
  <c r="AS30" i="1"/>
  <c r="AS31" i="1"/>
  <c r="AS20" i="1"/>
  <c r="T41" i="1"/>
  <c r="T42" i="1"/>
  <c r="T43" i="1"/>
  <c r="T44" i="1"/>
  <c r="T45" i="1"/>
  <c r="T46" i="1"/>
  <c r="T47" i="1"/>
  <c r="T48" i="1"/>
  <c r="T49" i="1"/>
  <c r="T50" i="1"/>
  <c r="T51" i="1"/>
  <c r="T40" i="1"/>
  <c r="Q41" i="1"/>
  <c r="Q42" i="1"/>
  <c r="Q43" i="1"/>
  <c r="Q44" i="1"/>
  <c r="Q45" i="1"/>
  <c r="Q46" i="1"/>
  <c r="Q47" i="1"/>
  <c r="Q48" i="1"/>
  <c r="Q49" i="1"/>
  <c r="Q50" i="1"/>
  <c r="Q51" i="1"/>
  <c r="N41" i="1"/>
  <c r="N42" i="1"/>
  <c r="N43" i="1"/>
  <c r="N44" i="1"/>
  <c r="N45" i="1"/>
  <c r="N46" i="1"/>
  <c r="N47" i="1"/>
  <c r="N48" i="1"/>
  <c r="N49" i="1"/>
  <c r="N50" i="1"/>
  <c r="N51" i="1"/>
  <c r="K41" i="1"/>
  <c r="K42" i="1"/>
  <c r="K43" i="1"/>
  <c r="K44" i="1"/>
  <c r="K45" i="1"/>
  <c r="K46" i="1"/>
  <c r="K47" i="1"/>
  <c r="K48" i="1"/>
  <c r="K49" i="1"/>
  <c r="K50" i="1"/>
  <c r="K51" i="1"/>
  <c r="AR51" i="1" s="1"/>
  <c r="H41" i="1"/>
  <c r="H42" i="1"/>
  <c r="H43" i="1"/>
  <c r="H44" i="1"/>
  <c r="H45" i="1"/>
  <c r="H46" i="1"/>
  <c r="H47" i="1"/>
  <c r="H48" i="1"/>
  <c r="H49" i="1"/>
  <c r="H50" i="1"/>
  <c r="H51" i="1"/>
  <c r="E41" i="1"/>
  <c r="E42" i="1"/>
  <c r="E43" i="1"/>
  <c r="E44" i="1"/>
  <c r="E45" i="1"/>
  <c r="E46" i="1"/>
  <c r="E47" i="1"/>
  <c r="E48" i="1"/>
  <c r="E49" i="1"/>
  <c r="E50" i="1"/>
  <c r="E51" i="1"/>
  <c r="Y22" i="1"/>
  <c r="Z22" i="1" s="1"/>
  <c r="Y23" i="1"/>
  <c r="Z23" i="1" s="1"/>
  <c r="Y24" i="1"/>
  <c r="Z24" i="1" s="1"/>
  <c r="Y25" i="1"/>
  <c r="Y26" i="1"/>
  <c r="Y27" i="1"/>
  <c r="Z27" i="1" s="1"/>
  <c r="Y28" i="1"/>
  <c r="Z28" i="1" s="1"/>
  <c r="Y29" i="1"/>
  <c r="Z29" i="1" s="1"/>
  <c r="Y30" i="1"/>
  <c r="Z30" i="1" s="1"/>
  <c r="Y31" i="1"/>
  <c r="Z31" i="1" s="1"/>
  <c r="Y21" i="1"/>
  <c r="Z21" i="1" s="1"/>
  <c r="U22" i="1"/>
  <c r="V22" i="1" s="1"/>
  <c r="U23" i="1"/>
  <c r="U24" i="1"/>
  <c r="V24" i="1" s="1"/>
  <c r="U25" i="1"/>
  <c r="V25" i="1" s="1"/>
  <c r="U26" i="1"/>
  <c r="V26" i="1" s="1"/>
  <c r="U27" i="1"/>
  <c r="V27" i="1" s="1"/>
  <c r="U28" i="1"/>
  <c r="V28" i="1" s="1"/>
  <c r="U29" i="1"/>
  <c r="V29" i="1" s="1"/>
  <c r="U30" i="1"/>
  <c r="U31" i="1"/>
  <c r="U21" i="1"/>
  <c r="V21" i="1" s="1"/>
  <c r="Q22" i="1"/>
  <c r="R22" i="1" s="1"/>
  <c r="Q23" i="1"/>
  <c r="Q24" i="1"/>
  <c r="R24" i="1" s="1"/>
  <c r="Q25" i="1"/>
  <c r="R25" i="1" s="1"/>
  <c r="Q26" i="1"/>
  <c r="R26" i="1" s="1"/>
  <c r="Q27" i="1"/>
  <c r="Q28" i="1"/>
  <c r="R28" i="1" s="1"/>
  <c r="Q29" i="1"/>
  <c r="R29" i="1" s="1"/>
  <c r="Q30" i="1"/>
  <c r="R30" i="1" s="1"/>
  <c r="Q31" i="1"/>
  <c r="R31" i="1" s="1"/>
  <c r="Q21" i="1"/>
  <c r="R21" i="1" s="1"/>
  <c r="M22" i="1"/>
  <c r="N22" i="1" s="1"/>
  <c r="M23" i="1"/>
  <c r="N23" i="1" s="1"/>
  <c r="M24" i="1"/>
  <c r="M25" i="1"/>
  <c r="M26" i="1"/>
  <c r="M27" i="1"/>
  <c r="N27" i="1" s="1"/>
  <c r="M28" i="1"/>
  <c r="N28" i="1" s="1"/>
  <c r="M29" i="1"/>
  <c r="N29" i="1" s="1"/>
  <c r="M30" i="1"/>
  <c r="N30" i="1" s="1"/>
  <c r="M31" i="1"/>
  <c r="N31" i="1" s="1"/>
  <c r="M21" i="1"/>
  <c r="N21" i="1" s="1"/>
  <c r="N25" i="1"/>
  <c r="N26" i="1"/>
  <c r="E22" i="1"/>
  <c r="F22" i="1" s="1"/>
  <c r="E23" i="1"/>
  <c r="F23" i="1" s="1"/>
  <c r="E24" i="1"/>
  <c r="F24" i="1" s="1"/>
  <c r="E25" i="1"/>
  <c r="F25" i="1" s="1"/>
  <c r="E26" i="1"/>
  <c r="F26" i="1" s="1"/>
  <c r="E27" i="1"/>
  <c r="F27" i="1" s="1"/>
  <c r="E28" i="1"/>
  <c r="F28" i="1" s="1"/>
  <c r="E29" i="1"/>
  <c r="F29" i="1" s="1"/>
  <c r="E30" i="1"/>
  <c r="F30" i="1" s="1"/>
  <c r="E31" i="1"/>
  <c r="F31" i="1" s="1"/>
  <c r="E21" i="1"/>
  <c r="F21" i="1" s="1"/>
  <c r="D33" i="1" a="1"/>
  <c r="D33" i="1" s="1"/>
  <c r="E33" i="1" s="1"/>
  <c r="I24" i="1"/>
  <c r="J24" i="1" s="1"/>
  <c r="I25" i="1"/>
  <c r="I26" i="1"/>
  <c r="I27" i="1"/>
  <c r="J27" i="1" s="1"/>
  <c r="I28" i="1"/>
  <c r="J28" i="1" s="1"/>
  <c r="I31" i="1"/>
  <c r="J31" i="1" s="1"/>
  <c r="I30" i="1"/>
  <c r="J30" i="1" s="1"/>
  <c r="I29" i="1"/>
  <c r="I23" i="1"/>
  <c r="J23" i="1" s="1"/>
  <c r="I22" i="1"/>
  <c r="I21" i="1"/>
  <c r="W33" i="1"/>
  <c r="S33" i="1"/>
  <c r="O33" i="1"/>
  <c r="K33" i="1"/>
  <c r="G33" i="1"/>
  <c r="C33" i="1"/>
  <c r="Q40" i="1"/>
  <c r="N40" i="1"/>
  <c r="H40" i="1"/>
  <c r="E40" i="1"/>
  <c r="X33" i="1"/>
  <c r="Z26" i="1"/>
  <c r="Z25" i="1"/>
  <c r="Y20" i="1"/>
  <c r="Z20" i="1" s="1"/>
  <c r="K40" i="1"/>
  <c r="T33" i="1"/>
  <c r="V31" i="1"/>
  <c r="V30" i="1"/>
  <c r="V23" i="1"/>
  <c r="U20" i="1"/>
  <c r="V20" i="1" s="1"/>
  <c r="P33" i="1"/>
  <c r="R27" i="1"/>
  <c r="Q20" i="1"/>
  <c r="R20" i="1" s="1"/>
  <c r="N24" i="1"/>
  <c r="M20" i="1"/>
  <c r="N20" i="1" s="1"/>
  <c r="H33" i="1"/>
  <c r="J26" i="1"/>
  <c r="J25" i="1"/>
  <c r="I20" i="1"/>
  <c r="J20" i="1" s="1"/>
  <c r="E20" i="1"/>
  <c r="F20" i="1" s="1"/>
  <c r="Q33" i="1" l="1"/>
  <c r="Y33" i="1"/>
  <c r="Z33" i="1" s="1"/>
  <c r="I33" i="1"/>
  <c r="M33" i="1"/>
  <c r="K7" i="1" s="1"/>
  <c r="AR44" i="1"/>
  <c r="AR43" i="1"/>
  <c r="AR49" i="1"/>
  <c r="AR41" i="1"/>
  <c r="AR50" i="1"/>
  <c r="AR42" i="1"/>
  <c r="U33" i="1"/>
  <c r="V33" i="1" s="1"/>
  <c r="AR40" i="1"/>
  <c r="N53" i="1"/>
  <c r="AT20" i="1"/>
  <c r="AT23" i="1"/>
  <c r="AT43" i="1" s="1"/>
  <c r="AR45" i="1"/>
  <c r="AR48" i="1"/>
  <c r="AR47" i="1"/>
  <c r="AR46" i="1"/>
  <c r="R23" i="1"/>
  <c r="AT22" i="1"/>
  <c r="AT42" i="1" s="1"/>
  <c r="AT25" i="1"/>
  <c r="AT45" i="1" s="1"/>
  <c r="AT29" i="1"/>
  <c r="AT21" i="1"/>
  <c r="AT41" i="1" s="1"/>
  <c r="AT31" i="1"/>
  <c r="AT30" i="1"/>
  <c r="J29" i="1"/>
  <c r="J22" i="1"/>
  <c r="J21" i="1"/>
  <c r="AT24" i="1"/>
  <c r="AT44" i="1" s="1"/>
  <c r="J33" i="1"/>
  <c r="AT28" i="1"/>
  <c r="AT27" i="1"/>
  <c r="AT26" i="1"/>
  <c r="AT46" i="1" s="1"/>
  <c r="H53" i="1"/>
  <c r="K8" i="1" s="1"/>
  <c r="T53" i="1"/>
  <c r="E53" i="1"/>
  <c r="R33" i="1"/>
  <c r="K53" i="1"/>
  <c r="Q53" i="1"/>
  <c r="K9" i="1" l="1"/>
  <c r="AR53" i="1"/>
  <c r="F33" i="1"/>
  <c r="N33" i="1"/>
  <c r="AT33" i="1"/>
  <c r="AT53" i="1" l="1"/>
  <c r="L33" i="1"/>
  <c r="AS33" i="1" s="1"/>
</calcChain>
</file>

<file path=xl/sharedStrings.xml><?xml version="1.0" encoding="utf-8"?>
<sst xmlns="http://schemas.openxmlformats.org/spreadsheetml/2006/main" count="139" uniqueCount="50">
  <si>
    <t>Monat</t>
  </si>
  <si>
    <t>Preis</t>
  </si>
  <si>
    <t>Wert</t>
  </si>
  <si>
    <t>Gewinn</t>
  </si>
  <si>
    <t>Rendite</t>
  </si>
  <si>
    <t>MIT STARTKAPITAL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</si>
  <si>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</si>
  <si>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</si>
  <si>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</si>
  <si>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</si>
  <si>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</si>
  <si>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</si>
  <si>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</si>
  <si>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</si>
  <si>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</si>
  <si>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</si>
  <si>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</si>
  <si>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</si>
  <si>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Total</t>
  </si>
  <si>
    <t>OHNE STARTKAPITAL</t>
  </si>
  <si>
    <t>NIELSEN</t>
  </si>
  <si>
    <t>MACADAM</t>
  </si>
  <si>
    <t>HONEYGAIN</t>
  </si>
  <si>
    <t>PI NETWORK</t>
  </si>
  <si>
    <t>WORLDCOIN</t>
  </si>
  <si>
    <t>SCALABLE CAPITAL</t>
  </si>
  <si>
    <t>EXPORO</t>
  </si>
  <si>
    <t>TIMELESS</t>
  </si>
  <si>
    <t>EAZYBOT</t>
  </si>
  <si>
    <t>OSKAR ETF</t>
  </si>
  <si>
    <t>TOTAL</t>
  </si>
  <si>
    <t>JAHR</t>
  </si>
  <si>
    <t>GEWINN</t>
  </si>
  <si>
    <t>Coins Monatsende</t>
  </si>
  <si>
    <t>Wert Monatsende</t>
  </si>
  <si>
    <t>Punkte Monatsende</t>
  </si>
  <si>
    <t>Wert Monatsanfang</t>
  </si>
  <si>
    <t>Coins Monatsanfang</t>
  </si>
  <si>
    <t>Punkte Monatsanfang</t>
  </si>
  <si>
    <t>MIT STARTKAP.</t>
  </si>
  <si>
    <t>OHNE STARTKAP.</t>
  </si>
  <si>
    <t>Gewinn ohne Startkapital</t>
  </si>
  <si>
    <t>Gewinn mit Startkapital</t>
  </si>
  <si>
    <t>Gewinn Total</t>
  </si>
  <si>
    <t>MINTOS</t>
  </si>
  <si>
    <t>TRADE REPUBLIC</t>
  </si>
  <si>
    <t>BITPANDA</t>
  </si>
  <si>
    <t>ROBOFOREX</t>
  </si>
  <si>
    <t>BINANCE</t>
  </si>
  <si>
    <t>WEITERER NEBENVERDIENST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</si>
</sst>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#,##0.00\ &quot;€&quot;"/>
    <numFmt numFmtId="166" formatCode="#,##0.00\ [$USD]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Montserrat"/>
      <family val="3"/>
    </font>
    <font>
      <sz val="9"/>
      <color theme="1"/>
      <name val="Montserrat Light"/>
      <family val="3"/>
    </font>
    <font>
      <sz val="9"/>
      <color theme="1"/>
      <name val="Montserrat"/>
      <family val="3"/>
    </font>
    <font>
      <sz val="10"/>
      <color theme="1"/>
      <name val="Montserrat"/>
      <family val="3"/>
    </font>
    <font>
      <b/>
      <sz val="11"/>
      <color theme="1"/>
      <name val="Montserrat"/>
      <family val="3"/>
    </font>
    <font>
      <sz val="11"/>
      <color theme="0"/>
      <name val="Montserrat"/>
      <family val="3"/>
    </font>
    <font>
      <b/>
      <sz val="14"/>
      <color theme="1"/>
      <name val="Montserrat"/>
      <family val="3"/>
    </font>
    <font>
      <b/>
      <sz val="12"/>
      <color theme="1"/>
      <name val="Montserrat"/>
      <family val="3"/>
    </font>
    <font>
      <sz val="10"/>
      <color theme="1"/>
      <name val="Calibri"/>
      <family val="2"/>
      <scheme val="minor"/>
    </font>
    <font>
      <b/>
      <sz val="12"/>
      <color theme="0"/>
      <name val="Montserrat"/>
      <family val="3"/>
    </font>
    <font>
      <b/>
      <sz val="11"/>
      <name val="Montserrat"/>
      <family val="3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10121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164" fontId="3" fillId="0" borderId="0" xfId="0" applyNumberFormat="1" applyFo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7" fillId="0" borderId="1" xfId="0" applyFont="1" applyBorder="1"/>
    <xf numFmtId="164" fontId="7" fillId="0" borderId="3" xfId="0" applyNumberFormat="1" applyFont="1" applyBorder="1"/>
    <xf numFmtId="10" fontId="7" fillId="0" borderId="4" xfId="0" applyNumberFormat="1" applyFont="1" applyFill="1" applyBorder="1" applyAlignment="1">
      <alignment horizontal="right"/>
    </xf>
    <xf numFmtId="0" fontId="0" fillId="2" borderId="0" xfId="0" applyFill="1"/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 applyBorder="1" applyAlignment="1"/>
    <xf numFmtId="164" fontId="3" fillId="0" borderId="0" xfId="0" applyNumberFormat="1" applyFont="1"/>
    <xf numFmtId="10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7" fillId="0" borderId="2" xfId="0" applyNumberFormat="1" applyFont="1" applyBorder="1"/>
    <xf numFmtId="164" fontId="7" fillId="0" borderId="3" xfId="0" applyNumberFormat="1" applyFont="1" applyBorder="1"/>
    <xf numFmtId="10" fontId="7" fillId="0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10" fillId="0" borderId="0" xfId="0" applyFont="1" applyBorder="1" applyAlignment="1"/>
    <xf numFmtId="3" fontId="3" fillId="0" borderId="0" xfId="0" applyNumberFormat="1" applyFont="1"/>
    <xf numFmtId="3" fontId="7" fillId="0" borderId="2" xfId="0" applyNumberFormat="1" applyFont="1" applyBorder="1"/>
    <xf numFmtId="3" fontId="7" fillId="0" borderId="3" xfId="0" applyNumberFormat="1" applyFont="1" applyBorder="1"/>
    <xf numFmtId="165" fontId="3" fillId="0" borderId="0" xfId="0" applyNumberFormat="1" applyFont="1" applyFill="1" applyAlignment="1">
      <alignment horizontal="right"/>
    </xf>
    <xf numFmtId="166" fontId="3" fillId="0" borderId="0" xfId="0" applyNumberFormat="1" applyFont="1"/>
    <xf numFmtId="166" fontId="7" fillId="0" borderId="2" xfId="0" applyNumberFormat="1" applyFont="1" applyBorder="1"/>
    <xf numFmtId="166" fontId="7" fillId="0" borderId="3" xfId="0" applyNumberFormat="1" applyFont="1" applyBorder="1"/>
    <xf numFmtId="165" fontId="7" fillId="0" borderId="3" xfId="0" applyNumberFormat="1" applyFont="1" applyFill="1" applyBorder="1" applyAlignment="1">
      <alignment horizontal="right"/>
    </xf>
    <xf numFmtId="0" fontId="0" fillId="0" borderId="0" xfId="0" applyBorder="1"/>
    <xf numFmtId="0" fontId="11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/>
    <xf numFmtId="0" fontId="8" fillId="0" borderId="0" xfId="0" applyFont="1"/>
    <xf numFmtId="165" fontId="2" fillId="0" borderId="0" xfId="0" applyNumberFormat="1" applyFont="1"/>
    <xf numFmtId="0" fontId="0" fillId="0" borderId="0" xfId="0" applyFont="1"/>
    <xf numFmtId="0" fontId="0" fillId="0" borderId="0" xfId="0" applyFont="1" applyBorder="1"/>
    <xf numFmtId="164" fontId="3" fillId="2" borderId="0" xfId="0" applyNumberFormat="1" applyFont="1" applyFill="1" applyAlignment="1" applyProtection="1">
      <alignment horizontal="right"/>
      <protection locked="0"/>
    </xf>
    <xf numFmtId="3" fontId="3" fillId="2" borderId="0" xfId="0" applyNumberFormat="1" applyFont="1" applyFill="1" applyAlignment="1" applyProtection="1">
      <alignment horizontal="right"/>
      <protection locked="0"/>
    </xf>
    <xf numFmtId="166" fontId="3" fillId="2" borderId="0" xfId="0" applyNumberFormat="1" applyFont="1" applyFill="1" applyAlignment="1" applyProtection="1">
      <alignment horizontal="right"/>
      <protection locked="0"/>
    </xf>
    <xf numFmtId="4" fontId="3" fillId="2" borderId="0" xfId="0" applyNumberFormat="1" applyFont="1" applyFill="1" applyAlignment="1" applyProtection="1">
      <alignment horizontal="right"/>
      <protection locked="0"/>
    </xf>
    <xf numFmtId="0" fontId="14" fillId="0" borderId="0" xfId="0" applyFont="1"/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7" fillId="2" borderId="2" xfId="0" applyFont="1" applyFill="1" applyBorder="1" applyAlignment="1">
      <alignment horizontal="left" vertical="center"/>
    </xf>
    <xf numFmtId="164" fontId="7" fillId="2" borderId="4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vertical="center"/>
    </xf>
    <xf numFmtId="164" fontId="6" fillId="2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/>
    <xf numFmtId="0" fontId="0" fillId="2" borderId="0" xfId="0" applyFill="1" applyBorder="1"/>
    <xf numFmtId="0" fontId="7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left" vertical="center"/>
    </xf>
    <xf numFmtId="164" fontId="3" fillId="2" borderId="10" xfId="0" applyNumberFormat="1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</cellXfs>
  <cellStyles count="1">
    <cellStyle name="Standard" xfId="0" builtinId="0"/>
  </cellStyles>
  <dxfs count="6">
    <dxf>
      <font>
        <color theme="0"/>
      </font>
      <fill>
        <patternFill>
          <bgColor rgb="FF101218"/>
        </patternFill>
      </fill>
    </dxf>
    <dxf>
      <font>
        <color theme="0"/>
      </font>
      <fill>
        <patternFill>
          <bgColor rgb="FF101218"/>
        </patternFill>
      </fill>
    </dxf>
    <dxf>
      <font>
        <color theme="0"/>
      </font>
      <fill>
        <patternFill>
          <bgColor rgb="FF101218"/>
        </patternFill>
      </fill>
    </dxf>
    <dxf>
      <font>
        <color theme="0"/>
      </font>
      <fill>
        <patternFill>
          <bgColor rgb="FF101218"/>
        </patternFill>
      </fill>
    </dxf>
    <dxf>
      <font>
        <color theme="0"/>
      </font>
      <fill>
        <patternFill>
          <bgColor rgb="FF101218"/>
        </patternFill>
      </fill>
    </dxf>
    <dxf>
      <font>
        <color theme="0"/>
      </font>
      <fill>
        <patternFill>
          <bgColor rgb="FF101218"/>
        </patternFill>
      </fill>
    </dxf>
  </dxfs>
  <tableStyles count="0" defaultTableStyle="TableStyleMedium2" defaultPivotStyle="PivotStyleLight16"/>
  <colors>
    <mruColors>
      <color rgb="FF101218"/>
      <color rgb="FFD9D9D9"/>
      <color rgb="FFD6D3CE"/>
      <color rgb="FFCCC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cap="all" spc="100" normalizeH="0" baseline="0">
                <a:solidFill>
                  <a:schemeClr val="lt1"/>
                </a:solidFill>
                <a:latin typeface="Montserrat" panose="00000500000000000000" pitchFamily="50" charset="0"/>
                <a:ea typeface="+mn-ea"/>
                <a:cs typeface="+mn-cs"/>
              </a:defRPr>
            </a:pPr>
            <a:r>
              <a:rPr lang="de-DE" b="0"/>
              <a:t>Portfolio-Wert</a:t>
            </a:r>
          </a:p>
        </c:rich>
      </c:tx>
      <c:layout>
        <c:manualLayout>
          <c:xMode val="edge"/>
          <c:yMode val="edge"/>
          <c:x val="0.33245235002702783"/>
          <c:y val="8.78828198313772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cap="all" spc="100" normalizeH="0" baseline="0">
              <a:solidFill>
                <a:schemeClr val="lt1"/>
              </a:solidFill>
              <a:latin typeface="Montserrat" panose="00000500000000000000" pitchFamily="50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dk1">
                  <a:tint val="88500"/>
                </a:schemeClr>
              </a:outerShdw>
            </a:effectLst>
          </c:spPr>
          <c:marker>
            <c:symbol val="none"/>
          </c:marker>
          <c:cat>
            <c:strLit>
              <c:ptCount val="12"/>
              <c:pt idx="0">
                <c:v>Januar</c:v>
              </c:pt>
              <c:pt idx="1">
                <c:v>Februar</c:v>
              </c:pt>
              <c:pt idx="2">
                <c:v>März</c:v>
              </c:pt>
              <c:pt idx="3">
                <c:v>April</c:v>
              </c:pt>
              <c:pt idx="4">
                <c:v>Mai</c:v>
              </c:pt>
              <c:pt idx="5">
                <c:v>Juni</c:v>
              </c:pt>
              <c:pt idx="6">
                <c:v>Juli</c:v>
              </c:pt>
              <c:pt idx="7">
                <c:v>August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Dezember</c:v>
              </c:pt>
            </c:strLit>
          </c:cat>
          <c:val>
            <c:numRef>
              <c:f>'2025'!$AS$20:$AS$31</c:f>
              <c:numCache>
                <c:formatCode>#,##0\ "€"</c:formatCode>
                <c:ptCount val="12"/>
                <c:pt idx="0">
                  <c:v>1390</c:v>
                </c:pt>
                <c:pt idx="1">
                  <c:v>1515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5-4F5D-B9E1-30DAC1C30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1861540048"/>
        <c:axId val="1458732640"/>
      </c:lineChart>
      <c:catAx>
        <c:axId val="186154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spc="100" baseline="0">
                <a:solidFill>
                  <a:schemeClr val="lt1"/>
                </a:solidFill>
                <a:latin typeface="Montserrat" panose="00000500000000000000" pitchFamily="50" charset="0"/>
                <a:ea typeface="+mn-ea"/>
                <a:cs typeface="+mn-cs"/>
              </a:defRPr>
            </a:pPr>
            <a:endParaRPr lang="de-DE"/>
          </a:p>
        </c:txPr>
        <c:crossAx val="1458732640"/>
        <c:crosses val="autoZero"/>
        <c:auto val="1"/>
        <c:lblAlgn val="ctr"/>
        <c:lblOffset val="100"/>
        <c:noMultiLvlLbl val="0"/>
      </c:catAx>
      <c:valAx>
        <c:axId val="1458732640"/>
        <c:scaling>
          <c:orientation val="minMax"/>
        </c:scaling>
        <c:delete val="0"/>
        <c:axPos val="l"/>
        <c:numFmt formatCode="#,##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lt1"/>
                </a:solidFill>
                <a:latin typeface="Montserrat" panose="00000500000000000000" pitchFamily="50" charset="0"/>
                <a:ea typeface="+mn-ea"/>
                <a:cs typeface="+mn-cs"/>
              </a:defRPr>
            </a:pPr>
            <a:endParaRPr lang="de-DE"/>
          </a:p>
        </c:txPr>
        <c:crossAx val="1861540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101218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ontserrat" panose="00000500000000000000" pitchFamily="50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40" b="0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Montserrat" panose="00000500000000000000" pitchFamily="50" charset="0"/>
                <a:ea typeface="+mn-ea"/>
                <a:cs typeface="+mn-cs"/>
              </a:defRPr>
            </a:pPr>
            <a:r>
              <a:rPr lang="de-DE" b="0"/>
              <a:t>GEWINN</a:t>
            </a:r>
          </a:p>
        </c:rich>
      </c:tx>
      <c:layout>
        <c:manualLayout>
          <c:xMode val="edge"/>
          <c:yMode val="edge"/>
          <c:x val="0.43285411198600177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40" b="0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Montserrat" panose="00000500000000000000" pitchFamily="50" charset="0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'2025'!$AS$40</c:f>
              <c:strCache>
                <c:ptCount val="1"/>
                <c:pt idx="0">
                  <c:v>Januar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39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39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39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'2025'!$AT$40</c:f>
              <c:numCache>
                <c:formatCode>#,##0.00\ "€"</c:formatCode>
                <c:ptCount val="1"/>
                <c:pt idx="0">
                  <c:v>69.006956115779644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EA-44E0-8591-2F69CF6FDC69}"/>
            </c:ext>
          </c:extLst>
        </c:ser>
        <c:ser>
          <c:idx val="1"/>
          <c:order val="1"/>
          <c:tx>
            <c:strRef>
              <c:f>'2025'!$AS$41</c:f>
              <c:strCache>
                <c:ptCount val="1"/>
                <c:pt idx="0">
                  <c:v>Februar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4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4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4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'2025'!$AT$41</c:f>
              <c:numCache>
                <c:formatCode>#,##0.00\ "€"</c:formatCode>
                <c:ptCount val="1"/>
                <c:pt idx="0">
                  <c:v>42.214409897292249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EA-44E0-8591-2F69CF6FDC69}"/>
            </c:ext>
          </c:extLst>
        </c:ser>
        <c:ser>
          <c:idx val="2"/>
          <c:order val="2"/>
          <c:tx>
            <c:strRef>
              <c:f>'2025'!$AS$42</c:f>
              <c:strCache>
                <c:ptCount val="1"/>
                <c:pt idx="0">
                  <c:v>März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'2025'!$AT$42</c:f>
              <c:numCache>
                <c:formatCode>#,##0.00\ "€"</c:formatCode>
                <c:ptCount val="1"/>
                <c:pt idx="0">
                  <c:v>-75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EA-44E0-8591-2F69CF6FDC69}"/>
            </c:ext>
          </c:extLst>
        </c:ser>
        <c:ser>
          <c:idx val="3"/>
          <c:order val="3"/>
          <c:tx>
            <c:strRef>
              <c:f>'2025'!$AS$43</c:f>
              <c:strCache>
                <c:ptCount val="1"/>
                <c:pt idx="0">
                  <c:v>April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6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6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6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'2025'!$AT$43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EA-44E0-8591-2F69CF6FDC69}"/>
            </c:ext>
          </c:extLst>
        </c:ser>
        <c:ser>
          <c:idx val="4"/>
          <c:order val="4"/>
          <c:tx>
            <c:strRef>
              <c:f>'2025'!$AS$44</c:f>
              <c:strCache>
                <c:ptCount val="1"/>
                <c:pt idx="0">
                  <c:v>Mai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'2025'!$AT$44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EA-44E0-8591-2F69CF6FDC69}"/>
            </c:ext>
          </c:extLst>
        </c:ser>
        <c:ser>
          <c:idx val="5"/>
          <c:order val="5"/>
          <c:tx>
            <c:strRef>
              <c:f>'2025'!$AS$45</c:f>
              <c:strCache>
                <c:ptCount val="1"/>
                <c:pt idx="0">
                  <c:v>Juni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'2025'!$AT$45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EA-44E0-8591-2F69CF6FDC69}"/>
            </c:ext>
          </c:extLst>
        </c:ser>
        <c:ser>
          <c:idx val="6"/>
          <c:order val="6"/>
          <c:tx>
            <c:strRef>
              <c:f>'2025'!$AS$46</c:f>
              <c:strCache>
                <c:ptCount val="1"/>
                <c:pt idx="0">
                  <c:v>Juli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95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hade val="95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shade val="9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'2025'!$AT$46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DEA-44E0-8591-2F69CF6FDC69}"/>
            </c:ext>
          </c:extLst>
        </c:ser>
        <c:ser>
          <c:idx val="7"/>
          <c:order val="7"/>
          <c:tx>
            <c:strRef>
              <c:f>'2025'!$AS$47</c:f>
              <c:strCache>
                <c:ptCount val="1"/>
                <c:pt idx="0">
                  <c:v>August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9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9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9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'2025'!$AT$47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DEA-44E0-8591-2F69CF6FDC69}"/>
            </c:ext>
          </c:extLst>
        </c:ser>
        <c:ser>
          <c:idx val="8"/>
          <c:order val="8"/>
          <c:tx>
            <c:strRef>
              <c:f>'2025'!$AS$48</c:f>
              <c:strCache>
                <c:ptCount val="1"/>
                <c:pt idx="0">
                  <c:v>September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'2025'!$AT$48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DEA-44E0-8591-2F69CF6FDC69}"/>
            </c:ext>
          </c:extLst>
        </c:ser>
        <c:ser>
          <c:idx val="9"/>
          <c:order val="9"/>
          <c:tx>
            <c:strRef>
              <c:f>'2025'!$AS$49</c:f>
              <c:strCache>
                <c:ptCount val="1"/>
                <c:pt idx="0">
                  <c:v>Oktober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'2025'!$AT$49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DEA-44E0-8591-2F69CF6FDC69}"/>
            </c:ext>
          </c:extLst>
        </c:ser>
        <c:ser>
          <c:idx val="10"/>
          <c:order val="10"/>
          <c:tx>
            <c:strRef>
              <c:f>'2025'!$AS$50</c:f>
              <c:strCache>
                <c:ptCount val="1"/>
                <c:pt idx="0">
                  <c:v>November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6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6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6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'2025'!$AT$50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DEA-44E0-8591-2F69CF6FDC69}"/>
            </c:ext>
          </c:extLst>
        </c:ser>
        <c:ser>
          <c:idx val="11"/>
          <c:order val="11"/>
          <c:tx>
            <c:strRef>
              <c:f>'2025'!$AS$51</c:f>
              <c:strCache>
                <c:ptCount val="1"/>
                <c:pt idx="0">
                  <c:v>Dezember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'2025'!$AT$51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DEA-44E0-8591-2F69CF6FDC69}"/>
            </c:ext>
          </c:extLst>
        </c:ser>
        <c:ser>
          <c:idx val="12"/>
          <c:order val="12"/>
          <c:tx>
            <c:strRef>
              <c:f>'2025'!$AS$52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3">
                    <a:tint val="49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49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49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'2025'!$AT$52</c:f>
              <c:numCache>
                <c:formatCode>#,##0.00\ "€"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DEA-44E0-8591-2F69CF6FDC69}"/>
            </c:ext>
          </c:extLst>
        </c:ser>
        <c:ser>
          <c:idx val="13"/>
          <c:order val="13"/>
          <c:tx>
            <c:strRef>
              <c:f>'2025'!$AS$53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tint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tint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'2025'!$AT$53</c:f>
              <c:numCache>
                <c:formatCode>#,##0.00\ "€"</c:formatCode>
                <c:ptCount val="1"/>
                <c:pt idx="0">
                  <c:v>110.2213660130719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DEA-44E0-8591-2F69CF6FD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4012240"/>
        <c:axId val="2042219600"/>
      </c:barChart>
      <c:catAx>
        <c:axId val="18640122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42219600"/>
        <c:crosses val="autoZero"/>
        <c:auto val="1"/>
        <c:lblAlgn val="ctr"/>
        <c:lblOffset val="100"/>
        <c:noMultiLvlLbl val="0"/>
      </c:catAx>
      <c:valAx>
        <c:axId val="204221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Montserrat" panose="00000500000000000000" pitchFamily="50" charset="0"/>
                <a:ea typeface="+mn-ea"/>
                <a:cs typeface="+mn-cs"/>
              </a:defRPr>
            </a:pPr>
            <a:endParaRPr lang="de-DE"/>
          </a:p>
        </c:txPr>
        <c:crossAx val="1864012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lt1">
                  <a:lumMod val="85000"/>
                </a:schemeClr>
              </a:solidFill>
              <a:latin typeface="Montserrat" panose="00000500000000000000" pitchFamily="50" charset="0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101218"/>
    </a:solidFill>
    <a:ln>
      <a:noFill/>
    </a:ln>
    <a:effectLst/>
  </c:spPr>
  <c:txPr>
    <a:bodyPr/>
    <a:lstStyle/>
    <a:p>
      <a:pPr>
        <a:defRPr sz="700">
          <a:latin typeface="Montserrat" panose="00000500000000000000" pitchFamily="50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1450361</xdr:colOff>
      <xdr:row>1</xdr:row>
      <xdr:rowOff>76840</xdr:rowOff>
    </xdr:from>
    <xdr:to>
      <xdr:col>11</xdr:col>
      <xdr:colOff>82605</xdr:colOff>
      <xdr:row>2</xdr:row>
      <xdr:rowOff>203310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F3E41896-270C-4527-8B30-B8B0160F6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1147" y="158483"/>
          <a:ext cx="3163422" cy="1827363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256309</xdr:rowOff>
    </xdr:from>
    <xdr:to>
      <xdr:col>4</xdr:col>
      <xdr:colOff>0</xdr:colOff>
      <xdr:row>14</xdr:row>
      <xdr:rowOff>0</xdr:rowOff>
    </xdr:to>
    <xdr:graphicFrame macro="">
      <xdr:nvGraphicFramePr>
        <xdr:cNvPr id="24" name="Diagramm 23">
          <a:extLst>
            <a:ext uri="{FF2B5EF4-FFF2-40B4-BE49-F238E27FC236}">
              <a16:creationId xmlns:a16="http://schemas.microsoft.com/office/drawing/2014/main" id="{E7063FC5-3A80-4A0C-B3E5-A68290ED77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8657</xdr:colOff>
      <xdr:row>3</xdr:row>
      <xdr:rowOff>256308</xdr:rowOff>
    </xdr:from>
    <xdr:to>
      <xdr:col>8</xdr:col>
      <xdr:colOff>0</xdr:colOff>
      <xdr:row>14</xdr:row>
      <xdr:rowOff>0</xdr:rowOff>
    </xdr:to>
    <xdr:graphicFrame macro="">
      <xdr:nvGraphicFramePr>
        <xdr:cNvPr id="26" name="Diagramm 25">
          <a:extLst>
            <a:ext uri="{FF2B5EF4-FFF2-40B4-BE49-F238E27FC236}">
              <a16:creationId xmlns:a16="http://schemas.microsoft.com/office/drawing/2014/main" id="{EB7929D1-F149-4D02-8A75-FA9C77EEB0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1</xdr:row>
      <xdr:rowOff>0</xdr:rowOff>
    </xdr:from>
    <xdr:to>
      <xdr:col>8</xdr:col>
      <xdr:colOff>0</xdr:colOff>
      <xdr:row>3</xdr:row>
      <xdr:rowOff>13606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3574BD0-88AE-4FF6-96C0-506F5153B7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625" b="15683"/>
        <a:stretch/>
      </xdr:blipFill>
      <xdr:spPr>
        <a:xfrm>
          <a:off x="68036" y="81643"/>
          <a:ext cx="10572750" cy="1932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E65DC-4965-414D-AE6B-357A74EAE4C4}">
  <dimension ref="B1:AV71"/>
  <sheetViews>
    <sheetView tabSelected="1" topLeftCell="A7" zoomScaleNormal="100" workbookViewId="0">
      <selection activeCell="H22" sqref="H22"/>
    </sheetView>
  </sheetViews>
  <sheetFormatPr baseColWidth="10" defaultRowHeight="15" x14ac:dyDescent="0.25"/>
  <cols>
    <col min="1" max="1" width="1" customWidth="1"/>
    <col min="2" max="50" width="22.7109375" customWidth="1"/>
  </cols>
  <sheetData>
    <row r="1" spans="2:48" ht="6" customHeight="1" x14ac:dyDescent="0.25"/>
    <row r="2" spans="2:48" ht="134.25" customHeight="1" x14ac:dyDescent="0.25">
      <c r="B2" s="54"/>
      <c r="C2" s="54"/>
      <c r="D2" s="54"/>
      <c r="E2" s="54"/>
      <c r="F2" s="54"/>
      <c r="G2" s="54"/>
      <c r="H2" s="54"/>
      <c r="I2" s="10"/>
      <c r="J2" s="10"/>
      <c r="K2" s="10"/>
      <c r="L2" s="10"/>
    </row>
    <row r="3" spans="2:48" ht="17.25" x14ac:dyDescent="0.4">
      <c r="B3" s="55"/>
      <c r="C3" s="56"/>
      <c r="D3" s="56"/>
      <c r="E3" s="56"/>
      <c r="F3" s="56"/>
      <c r="G3" s="56"/>
      <c r="H3" s="56"/>
      <c r="I3" s="10"/>
      <c r="J3" s="10"/>
      <c r="K3" s="10"/>
      <c r="L3" s="10"/>
    </row>
    <row r="4" spans="2:48" ht="20.25" customHeight="1" x14ac:dyDescent="0.25">
      <c r="B4" s="54"/>
      <c r="C4" s="54"/>
      <c r="D4" s="54"/>
      <c r="E4" s="54"/>
      <c r="F4" s="54"/>
      <c r="G4" s="54"/>
      <c r="H4" s="54"/>
      <c r="I4" s="10"/>
      <c r="J4" s="10"/>
      <c r="K4" s="10"/>
      <c r="L4" s="63"/>
    </row>
    <row r="5" spans="2:48" ht="20.25" customHeight="1" thickBot="1" x14ac:dyDescent="0.3">
      <c r="B5" s="54"/>
      <c r="C5" s="54"/>
      <c r="D5" s="54"/>
      <c r="E5" s="54"/>
      <c r="F5" s="54"/>
      <c r="G5" s="54"/>
      <c r="H5" s="54"/>
      <c r="I5" s="10"/>
      <c r="J5" s="68" t="s">
        <v>31</v>
      </c>
      <c r="K5" s="69"/>
      <c r="L5" s="64"/>
    </row>
    <row r="6" spans="2:48" s="11" customFormat="1" ht="20.25" x14ac:dyDescent="0.25">
      <c r="B6" s="54"/>
      <c r="C6" s="54"/>
      <c r="D6" s="54"/>
      <c r="E6" s="54"/>
      <c r="F6" s="54"/>
      <c r="G6" s="54"/>
      <c r="H6" s="54"/>
      <c r="I6" s="10"/>
      <c r="J6" s="66"/>
      <c r="K6" s="67" t="s">
        <v>32</v>
      </c>
      <c r="L6" s="64"/>
    </row>
    <row r="7" spans="2:48" s="11" customFormat="1" ht="20.25" x14ac:dyDescent="0.25">
      <c r="B7" s="54"/>
      <c r="C7" s="54"/>
      <c r="D7" s="54"/>
      <c r="E7" s="54"/>
      <c r="F7" s="54"/>
      <c r="G7" s="54"/>
      <c r="H7" s="54"/>
      <c r="I7" s="10"/>
      <c r="J7" s="66" t="s">
        <v>39</v>
      </c>
      <c r="K7" s="65">
        <f>SUM(E33,I33,Q33,U33,Y33,M33)</f>
        <v>74</v>
      </c>
      <c r="L7" s="64"/>
    </row>
    <row r="8" spans="2:48" s="11" customFormat="1" ht="20.25" customHeight="1" thickBot="1" x14ac:dyDescent="0.3">
      <c r="B8" s="54"/>
      <c r="C8" s="54"/>
      <c r="D8" s="54"/>
      <c r="E8" s="54"/>
      <c r="F8" s="54"/>
      <c r="G8" s="54"/>
      <c r="H8" s="54"/>
      <c r="I8" s="10"/>
      <c r="J8" s="66" t="s">
        <v>40</v>
      </c>
      <c r="K8" s="65">
        <f>SUM(E53,H53,K53,N53,Q53,T53)</f>
        <v>36.221366013071894</v>
      </c>
      <c r="L8" s="64"/>
    </row>
    <row r="9" spans="2:48" s="11" customFormat="1" ht="20.25" customHeight="1" thickBot="1" x14ac:dyDescent="0.3">
      <c r="B9" s="54"/>
      <c r="C9" s="54"/>
      <c r="D9" s="54"/>
      <c r="E9" s="54"/>
      <c r="F9" s="54"/>
      <c r="G9" s="54"/>
      <c r="H9" s="54"/>
      <c r="I9" s="10"/>
      <c r="J9" s="57" t="s">
        <v>30</v>
      </c>
      <c r="K9" s="58">
        <f>SUM(K7:K8)</f>
        <v>110.2213660130719</v>
      </c>
      <c r="L9" s="64"/>
      <c r="M9" s="31"/>
    </row>
    <row r="10" spans="2:48" s="11" customFormat="1" ht="20.25" customHeight="1" x14ac:dyDescent="0.25">
      <c r="B10" s="54"/>
      <c r="C10" s="54"/>
      <c r="D10" s="54"/>
      <c r="E10" s="54"/>
      <c r="F10" s="54"/>
      <c r="G10" s="54"/>
      <c r="H10" s="54"/>
      <c r="I10" s="10"/>
      <c r="J10" s="59"/>
      <c r="K10" s="60"/>
      <c r="L10" s="64"/>
      <c r="M10" s="31"/>
      <c r="AR10" s="43"/>
      <c r="AS10" s="43"/>
      <c r="AT10" s="43"/>
      <c r="AU10" s="43"/>
      <c r="AV10" s="43"/>
    </row>
    <row r="11" spans="2:48" s="11" customFormat="1" ht="20.25" customHeight="1" x14ac:dyDescent="0.25">
      <c r="B11" s="54"/>
      <c r="C11" s="54"/>
      <c r="D11" s="54"/>
      <c r="E11" s="54"/>
      <c r="F11" s="54"/>
      <c r="G11" s="54"/>
      <c r="H11" s="54"/>
      <c r="I11" s="10"/>
      <c r="J11" s="59"/>
      <c r="K11" s="60"/>
      <c r="L11" s="64"/>
      <c r="M11" s="31"/>
      <c r="AR11" s="43"/>
      <c r="AS11" s="43"/>
      <c r="AT11" s="43"/>
      <c r="AU11" s="43"/>
      <c r="AV11" s="43"/>
    </row>
    <row r="12" spans="2:48" s="11" customFormat="1" ht="20.25" customHeight="1" x14ac:dyDescent="0.25">
      <c r="B12" s="54"/>
      <c r="C12" s="54"/>
      <c r="D12" s="54"/>
      <c r="E12" s="54"/>
      <c r="F12" s="54"/>
      <c r="G12" s="54"/>
      <c r="H12" s="54"/>
      <c r="I12" s="10"/>
      <c r="J12" s="59"/>
      <c r="K12" s="60"/>
      <c r="L12" s="64"/>
      <c r="M12" s="31"/>
      <c r="AR12" s="43"/>
      <c r="AS12" s="43"/>
      <c r="AT12" s="43"/>
      <c r="AU12" s="43"/>
      <c r="AV12" s="43"/>
    </row>
    <row r="13" spans="2:48" s="11" customFormat="1" ht="20.25" customHeight="1" x14ac:dyDescent="0.25">
      <c r="B13" s="54"/>
      <c r="C13" s="54"/>
      <c r="D13" s="54"/>
      <c r="E13" s="54"/>
      <c r="F13" s="54"/>
      <c r="G13" s="54"/>
      <c r="H13" s="54"/>
      <c r="I13" s="10"/>
      <c r="J13" s="59"/>
      <c r="K13" s="60"/>
      <c r="L13" s="64"/>
      <c r="M13" s="31"/>
      <c r="AA13" s="37"/>
      <c r="AB13" s="37"/>
      <c r="AC13" s="37"/>
      <c r="AD13" s="37"/>
      <c r="AE13" s="37"/>
      <c r="AF13" s="37"/>
      <c r="AR13" s="43"/>
      <c r="AS13" s="43"/>
      <c r="AT13" s="43"/>
      <c r="AU13" s="43"/>
      <c r="AV13" s="43"/>
    </row>
    <row r="14" spans="2:48" ht="20.25" customHeight="1" x14ac:dyDescent="0.25">
      <c r="B14" s="54"/>
      <c r="C14" s="54"/>
      <c r="D14" s="54"/>
      <c r="E14" s="54"/>
      <c r="F14" s="54"/>
      <c r="G14" s="54"/>
      <c r="H14" s="54"/>
      <c r="I14" s="10"/>
      <c r="J14" s="61"/>
      <c r="K14" s="62"/>
      <c r="L14" s="62"/>
      <c r="M14" s="30"/>
      <c r="AA14" s="37"/>
      <c r="AB14" s="37"/>
      <c r="AC14" s="37"/>
      <c r="AD14" s="37"/>
      <c r="AE14" s="37"/>
      <c r="AF14" s="37"/>
      <c r="AR14" s="43"/>
      <c r="AS14" s="43"/>
      <c r="AT14" s="43"/>
      <c r="AU14" s="43"/>
      <c r="AV14" s="43"/>
    </row>
    <row r="15" spans="2:48" ht="20.25" customHeight="1" x14ac:dyDescent="0.25">
      <c r="AA15" s="37"/>
      <c r="AB15" s="37"/>
      <c r="AC15" s="37"/>
      <c r="AD15" s="37"/>
      <c r="AE15" s="37"/>
      <c r="AF15" s="37"/>
      <c r="AR15" s="43"/>
      <c r="AS15" s="43"/>
      <c r="AT15" s="43"/>
      <c r="AU15" s="43"/>
      <c r="AV15" s="43"/>
    </row>
    <row r="16" spans="2:48" ht="24.95" customHeight="1" x14ac:dyDescent="0.5">
      <c r="B16" s="13"/>
      <c r="C16" s="52" t="s">
        <v>5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R16" s="34"/>
      <c r="AS16" s="34"/>
      <c r="AT16" s="34"/>
      <c r="AU16" s="43"/>
      <c r="AV16" s="43"/>
    </row>
    <row r="17" spans="2:48" ht="6" customHeight="1" x14ac:dyDescent="0.55000000000000004">
      <c r="B17" s="3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AA17" s="37"/>
      <c r="AB17" s="37"/>
      <c r="AC17" s="37"/>
      <c r="AD17" s="37"/>
      <c r="AE17" s="37"/>
      <c r="AF17" s="37"/>
      <c r="AR17" s="34"/>
      <c r="AS17" s="34"/>
      <c r="AT17" s="34"/>
      <c r="AU17" s="43"/>
      <c r="AV17" s="43"/>
    </row>
    <row r="18" spans="2:48" ht="20.25" customHeight="1" x14ac:dyDescent="0.45">
      <c r="B18" s="1"/>
      <c r="C18" s="44" t="s">
        <v>28</v>
      </c>
      <c r="D18" s="45"/>
      <c r="E18" s="45"/>
      <c r="F18" s="46"/>
      <c r="G18" s="44" t="s">
        <v>25</v>
      </c>
      <c r="H18" s="45"/>
      <c r="I18" s="45"/>
      <c r="J18" s="46"/>
      <c r="K18" s="44" t="s">
        <v>26</v>
      </c>
      <c r="L18" s="45"/>
      <c r="M18" s="45"/>
      <c r="N18" s="46"/>
      <c r="O18" s="44" t="s">
        <v>27</v>
      </c>
      <c r="P18" s="45"/>
      <c r="Q18" s="45"/>
      <c r="R18" s="46"/>
      <c r="S18" s="44" t="s">
        <v>29</v>
      </c>
      <c r="T18" s="45"/>
      <c r="U18" s="45"/>
      <c r="V18" s="46"/>
      <c r="W18" s="44" t="s">
        <v>44</v>
      </c>
      <c r="X18" s="45"/>
      <c r="Y18" s="45"/>
      <c r="Z18" s="46"/>
      <c r="AA18" s="44" t="s">
        <v>45</v>
      </c>
      <c r="AB18" s="45"/>
      <c r="AC18" s="45"/>
      <c r="AD18" s="46"/>
      <c r="AE18" s="44" t="s">
        <v>46</v>
      </c>
      <c r="AF18" s="45"/>
      <c r="AG18" s="45"/>
      <c r="AH18" s="46"/>
      <c r="AI18" s="44" t="s">
        <v>47</v>
      </c>
      <c r="AJ18" s="45"/>
      <c r="AK18" s="45"/>
      <c r="AL18" s="46"/>
      <c r="AM18" s="44" t="s">
        <v>48</v>
      </c>
      <c r="AN18" s="45"/>
      <c r="AO18" s="45"/>
      <c r="AP18" s="46"/>
      <c r="AR18" s="34"/>
      <c r="AS18" s="34"/>
      <c r="AT18" s="34"/>
      <c r="AU18" s="43"/>
      <c r="AV18" s="43"/>
    </row>
    <row r="19" spans="2:48" ht="20.25" x14ac:dyDescent="0.45">
      <c r="B19" s="1" t="s">
        <v>0</v>
      </c>
      <c r="C19" s="2" t="s">
        <v>1</v>
      </c>
      <c r="D19" s="2" t="s">
        <v>2</v>
      </c>
      <c r="E19" s="2" t="s">
        <v>3</v>
      </c>
      <c r="F19" s="2" t="s">
        <v>4</v>
      </c>
      <c r="G19" s="2" t="s">
        <v>1</v>
      </c>
      <c r="H19" s="2" t="s">
        <v>2</v>
      </c>
      <c r="I19" s="2" t="s">
        <v>3</v>
      </c>
      <c r="J19" s="2" t="s">
        <v>4</v>
      </c>
      <c r="K19" s="2" t="s">
        <v>1</v>
      </c>
      <c r="L19" s="2" t="s">
        <v>2</v>
      </c>
      <c r="M19" s="2" t="s">
        <v>3</v>
      </c>
      <c r="N19" s="2" t="s">
        <v>4</v>
      </c>
      <c r="O19" s="2" t="s">
        <v>1</v>
      </c>
      <c r="P19" s="2" t="s">
        <v>2</v>
      </c>
      <c r="Q19" s="2" t="s">
        <v>3</v>
      </c>
      <c r="R19" s="2" t="s">
        <v>4</v>
      </c>
      <c r="S19" s="2" t="s">
        <v>1</v>
      </c>
      <c r="T19" s="2" t="s">
        <v>2</v>
      </c>
      <c r="U19" s="2" t="s">
        <v>3</v>
      </c>
      <c r="V19" s="2" t="s">
        <v>4</v>
      </c>
      <c r="W19" s="12" t="s">
        <v>1</v>
      </c>
      <c r="X19" s="12" t="s">
        <v>2</v>
      </c>
      <c r="Y19" s="12" t="s">
        <v>3</v>
      </c>
      <c r="Z19" s="12" t="s">
        <v>4</v>
      </c>
      <c r="AA19" s="12" t="s">
        <v>1</v>
      </c>
      <c r="AB19" s="12" t="s">
        <v>2</v>
      </c>
      <c r="AC19" s="12" t="s">
        <v>3</v>
      </c>
      <c r="AD19" s="12" t="s">
        <v>4</v>
      </c>
      <c r="AE19" s="12" t="s">
        <v>1</v>
      </c>
      <c r="AF19" s="12" t="s">
        <v>2</v>
      </c>
      <c r="AG19" s="12" t="s">
        <v>3</v>
      </c>
      <c r="AH19" s="12" t="s">
        <v>4</v>
      </c>
      <c r="AI19" s="12" t="s">
        <v>1</v>
      </c>
      <c r="AJ19" s="12" t="s">
        <v>2</v>
      </c>
      <c r="AK19" s="12" t="s">
        <v>3</v>
      </c>
      <c r="AL19" s="12" t="s">
        <v>4</v>
      </c>
      <c r="AM19" s="12" t="s">
        <v>1</v>
      </c>
      <c r="AN19" s="12" t="s">
        <v>2</v>
      </c>
      <c r="AO19" s="12" t="s">
        <v>3</v>
      </c>
      <c r="AP19" s="12" t="s">
        <v>4</v>
      </c>
      <c r="AR19" s="34"/>
      <c r="AS19" s="32" t="s">
        <v>1</v>
      </c>
      <c r="AT19" s="32" t="s">
        <v>42</v>
      </c>
      <c r="AU19" s="43"/>
      <c r="AV19" s="43"/>
    </row>
    <row r="20" spans="2:48" ht="20.25" x14ac:dyDescent="0.45">
      <c r="B20" s="1" t="s">
        <v>6</v>
      </c>
      <c r="C20" s="39">
        <v>600</v>
      </c>
      <c r="D20" s="39">
        <v>630</v>
      </c>
      <c r="E20" s="16">
        <f>SUM(D20-C20)</f>
        <v>30</v>
      </c>
      <c r="F20" s="15">
        <f t="shared" ref="F20:F31" si="0">(E20/C20)</f>
        <v>0.05</v>
      </c>
      <c r="G20" s="39">
        <v>20</v>
      </c>
      <c r="H20" s="39">
        <v>22</v>
      </c>
      <c r="I20" s="6">
        <f>SUM(H20-G20)</f>
        <v>2</v>
      </c>
      <c r="J20" s="5">
        <f t="shared" ref="J20:J31" si="1">(I20/G20)</f>
        <v>0.1</v>
      </c>
      <c r="K20" s="39">
        <v>500</v>
      </c>
      <c r="L20" s="39">
        <v>500</v>
      </c>
      <c r="M20" s="6">
        <f>SUM(L20-K20)</f>
        <v>0</v>
      </c>
      <c r="N20" s="5">
        <f>(M20/K20)</f>
        <v>0</v>
      </c>
      <c r="O20" s="39">
        <v>100</v>
      </c>
      <c r="P20" s="39">
        <v>111</v>
      </c>
      <c r="Q20" s="6">
        <f>SUM(P20-O20)</f>
        <v>11</v>
      </c>
      <c r="R20" s="5">
        <f>(Q20/O20)</f>
        <v>0.11</v>
      </c>
      <c r="S20" s="39">
        <v>25</v>
      </c>
      <c r="T20" s="39">
        <v>26</v>
      </c>
      <c r="U20" s="6">
        <f>SUM(T20-S20)</f>
        <v>1</v>
      </c>
      <c r="V20" s="5">
        <f>(U20/S20)</f>
        <v>0.04</v>
      </c>
      <c r="W20" s="39">
        <v>100</v>
      </c>
      <c r="X20" s="39">
        <v>101</v>
      </c>
      <c r="Y20" s="16">
        <f>SUM(X20-W20)</f>
        <v>1</v>
      </c>
      <c r="Z20" s="15">
        <f>(Y20/W20)</f>
        <v>0.01</v>
      </c>
      <c r="AA20" s="39">
        <v>1000</v>
      </c>
      <c r="AB20" s="39">
        <v>1002</v>
      </c>
      <c r="AC20" s="16">
        <f>SUM(AB20-AA20)</f>
        <v>2</v>
      </c>
      <c r="AD20" s="15">
        <f>(AC20/AA20)</f>
        <v>2E-3</v>
      </c>
      <c r="AE20" s="39">
        <v>100</v>
      </c>
      <c r="AF20" s="39">
        <v>101</v>
      </c>
      <c r="AG20" s="16">
        <f>SUM(AF20-AE20)</f>
        <v>1</v>
      </c>
      <c r="AH20" s="15">
        <f>(AG20/AE20)</f>
        <v>0.01</v>
      </c>
      <c r="AI20" s="39">
        <v>100</v>
      </c>
      <c r="AJ20" s="39">
        <v>140</v>
      </c>
      <c r="AK20" s="16">
        <f>SUM(AJ20-AI20)</f>
        <v>40</v>
      </c>
      <c r="AL20" s="15">
        <f>(AK20/AI20)</f>
        <v>0.4</v>
      </c>
      <c r="AM20" s="39">
        <v>100</v>
      </c>
      <c r="AN20" s="39">
        <v>121</v>
      </c>
      <c r="AO20" s="16">
        <f>SUM(AN20-AM20)</f>
        <v>21</v>
      </c>
      <c r="AP20" s="15">
        <f>(AO20/AM20)</f>
        <v>0.21</v>
      </c>
      <c r="AR20" s="35" t="s">
        <v>6</v>
      </c>
      <c r="AS20" s="33">
        <f t="shared" ref="AS20:AS31" si="2">SUM(D20,H20,L20,P20,T20,X20)</f>
        <v>1390</v>
      </c>
      <c r="AT20" s="33">
        <f t="shared" ref="AT20:AT31" si="3">SUM(E20,I20,M20,Q20,U20,Y20)</f>
        <v>45</v>
      </c>
      <c r="AU20" s="43"/>
      <c r="AV20" s="43"/>
    </row>
    <row r="21" spans="2:48" ht="20.25" x14ac:dyDescent="0.45">
      <c r="B21" s="1" t="s">
        <v>7</v>
      </c>
      <c r="C21" s="39">
        <v>600</v>
      </c>
      <c r="D21" s="39">
        <v>650</v>
      </c>
      <c r="E21" s="16">
        <f>(D21-C21)-(D20-C20)</f>
        <v>20</v>
      </c>
      <c r="F21" s="15">
        <f t="shared" si="0"/>
        <v>3.3333333333333333E-2</v>
      </c>
      <c r="G21" s="39">
        <v>40</v>
      </c>
      <c r="H21" s="39">
        <v>45</v>
      </c>
      <c r="I21" s="6">
        <f t="shared" ref="I21:I31" si="4">(H21-G21)-(H20-G20)</f>
        <v>3</v>
      </c>
      <c r="J21" s="5">
        <f t="shared" si="1"/>
        <v>7.4999999999999997E-2</v>
      </c>
      <c r="K21" s="39">
        <v>500</v>
      </c>
      <c r="L21" s="39">
        <v>500</v>
      </c>
      <c r="M21" s="16">
        <f>(L21-K21)-(L20-K20)</f>
        <v>0</v>
      </c>
      <c r="N21" s="5">
        <f t="shared" ref="N21:N31" si="5">(M21/K21)</f>
        <v>0</v>
      </c>
      <c r="O21" s="39">
        <v>150</v>
      </c>
      <c r="P21" s="39">
        <v>165</v>
      </c>
      <c r="Q21" s="16">
        <f>(P21-O21)-(P20-O20)</f>
        <v>4</v>
      </c>
      <c r="R21" s="5">
        <f t="shared" ref="R21:R31" si="6">(Q21/O21)</f>
        <v>2.6666666666666668E-2</v>
      </c>
      <c r="S21" s="39">
        <v>50</v>
      </c>
      <c r="T21" s="39">
        <v>53</v>
      </c>
      <c r="U21" s="16">
        <f>(T21-S21)-(T20-S20)</f>
        <v>2</v>
      </c>
      <c r="V21" s="5">
        <f t="shared" ref="V21:V31" si="7">(U21/S21)</f>
        <v>0.04</v>
      </c>
      <c r="W21" s="39">
        <v>100</v>
      </c>
      <c r="X21" s="39">
        <v>102</v>
      </c>
      <c r="Y21" s="16">
        <f>(X21-W21)-(X20-W20)</f>
        <v>1</v>
      </c>
      <c r="Z21" s="15">
        <f t="shared" ref="Z21:Z31" si="8">(Y21/W21)</f>
        <v>0.01</v>
      </c>
      <c r="AA21" s="39">
        <v>1000</v>
      </c>
      <c r="AB21" s="39">
        <v>1004</v>
      </c>
      <c r="AC21" s="16">
        <f>(AB21-AA21)-(AB20-AA20)</f>
        <v>2</v>
      </c>
      <c r="AD21" s="15">
        <f t="shared" ref="AD21:AD31" si="9">(AC21/AA21)</f>
        <v>2E-3</v>
      </c>
      <c r="AE21" s="39">
        <v>100</v>
      </c>
      <c r="AF21" s="39">
        <v>102</v>
      </c>
      <c r="AG21" s="16">
        <f>(AF21-AE21)-(AF20-AE20)</f>
        <v>1</v>
      </c>
      <c r="AH21" s="15">
        <f t="shared" ref="AH21:AH31" si="10">(AG21/AE21)</f>
        <v>0.01</v>
      </c>
      <c r="AI21" s="39">
        <v>100</v>
      </c>
      <c r="AJ21" s="39">
        <v>195</v>
      </c>
      <c r="AK21" s="16">
        <f>(AJ21-AI21)-(AJ20-AI20)</f>
        <v>55</v>
      </c>
      <c r="AL21" s="15">
        <f t="shared" ref="AL21:AL31" si="11">(AK21/AI21)</f>
        <v>0.55000000000000004</v>
      </c>
      <c r="AM21" s="39">
        <v>100</v>
      </c>
      <c r="AN21" s="39">
        <v>133</v>
      </c>
      <c r="AO21" s="16">
        <f>(AN21-AM21)-(AN20-AM20)</f>
        <v>12</v>
      </c>
      <c r="AP21" s="15">
        <f t="shared" ref="AP21:AP31" si="12">(AO21/AM21)</f>
        <v>0.12</v>
      </c>
      <c r="AR21" s="35" t="s">
        <v>7</v>
      </c>
      <c r="AS21" s="33">
        <f t="shared" si="2"/>
        <v>1515</v>
      </c>
      <c r="AT21" s="33">
        <f t="shared" si="3"/>
        <v>30</v>
      </c>
      <c r="AU21" s="43"/>
      <c r="AV21" s="43"/>
    </row>
    <row r="22" spans="2:48" ht="20.25" x14ac:dyDescent="0.45">
      <c r="B22" s="1" t="s">
        <v>8</v>
      </c>
      <c r="C22" s="39"/>
      <c r="D22" s="39"/>
      <c r="E22" s="16">
        <f t="shared" ref="E22:E31" si="13">(D22-C22)-(D21-C21)</f>
        <v>-50</v>
      </c>
      <c r="F22" s="15" t="e">
        <f t="shared" si="0"/>
        <v>#DIV/0!</v>
      </c>
      <c r="G22" s="39"/>
      <c r="H22" s="39"/>
      <c r="I22" s="16">
        <f t="shared" si="4"/>
        <v>-5</v>
      </c>
      <c r="J22" s="5" t="e">
        <f t="shared" si="1"/>
        <v>#DIV/0!</v>
      </c>
      <c r="K22" s="39"/>
      <c r="L22" s="39"/>
      <c r="M22" s="16">
        <f t="shared" ref="M22:M31" si="14">(L22-K22)-(L21-K21)</f>
        <v>0</v>
      </c>
      <c r="N22" s="5" t="e">
        <f t="shared" si="5"/>
        <v>#DIV/0!</v>
      </c>
      <c r="O22" s="39"/>
      <c r="P22" s="39"/>
      <c r="Q22" s="16">
        <f t="shared" ref="Q22:Q31" si="15">(P22-O22)-(P21-O21)</f>
        <v>-15</v>
      </c>
      <c r="R22" s="5" t="e">
        <f t="shared" si="6"/>
        <v>#DIV/0!</v>
      </c>
      <c r="S22" s="39"/>
      <c r="T22" s="39"/>
      <c r="U22" s="16">
        <f t="shared" ref="U22:U31" si="16">(T22-S22)-(T21-S21)</f>
        <v>-3</v>
      </c>
      <c r="V22" s="5" t="e">
        <f t="shared" si="7"/>
        <v>#DIV/0!</v>
      </c>
      <c r="W22" s="39"/>
      <c r="X22" s="39"/>
      <c r="Y22" s="16">
        <f t="shared" ref="Y22:Y31" si="17">(X22-W22)-(X21-W21)</f>
        <v>-2</v>
      </c>
      <c r="Z22" s="15" t="e">
        <f t="shared" si="8"/>
        <v>#DIV/0!</v>
      </c>
      <c r="AA22" s="39"/>
      <c r="AB22" s="39"/>
      <c r="AC22" s="16">
        <f t="shared" ref="AC22:AC31" si="18">(AB22-AA22)-(AB21-AA21)</f>
        <v>-4</v>
      </c>
      <c r="AD22" s="15" t="e">
        <f t="shared" si="9"/>
        <v>#DIV/0!</v>
      </c>
      <c r="AE22" s="39"/>
      <c r="AF22" s="39"/>
      <c r="AG22" s="16">
        <f t="shared" ref="AG22:AG31" si="19">(AF22-AE22)-(AF21-AE21)</f>
        <v>-2</v>
      </c>
      <c r="AH22" s="15" t="e">
        <f t="shared" si="10"/>
        <v>#DIV/0!</v>
      </c>
      <c r="AI22" s="39"/>
      <c r="AJ22" s="39"/>
      <c r="AK22" s="16">
        <f t="shared" ref="AK22:AK31" si="20">(AJ22-AI22)-(AJ21-AI21)</f>
        <v>-95</v>
      </c>
      <c r="AL22" s="15" t="e">
        <f t="shared" si="11"/>
        <v>#DIV/0!</v>
      </c>
      <c r="AM22" s="39"/>
      <c r="AN22" s="39"/>
      <c r="AO22" s="16">
        <f t="shared" ref="AO22:AO31" si="21">(AN22-AM22)-(AN21-AM21)</f>
        <v>-33</v>
      </c>
      <c r="AP22" s="15" t="e">
        <f t="shared" si="12"/>
        <v>#DIV/0!</v>
      </c>
      <c r="AR22" s="35" t="s">
        <v>8</v>
      </c>
      <c r="AS22" s="33">
        <f t="shared" si="2"/>
        <v>0</v>
      </c>
      <c r="AT22" s="33">
        <f t="shared" si="3"/>
        <v>-75</v>
      </c>
      <c r="AU22" s="43"/>
      <c r="AV22" s="43"/>
    </row>
    <row r="23" spans="2:48" ht="20.25" x14ac:dyDescent="0.45">
      <c r="B23" s="1" t="s">
        <v>9</v>
      </c>
      <c r="C23" s="39"/>
      <c r="D23" s="39"/>
      <c r="E23" s="16">
        <f t="shared" si="13"/>
        <v>0</v>
      </c>
      <c r="F23" s="15" t="e">
        <f t="shared" si="0"/>
        <v>#DIV/0!</v>
      </c>
      <c r="G23" s="39"/>
      <c r="H23" s="39"/>
      <c r="I23" s="16">
        <f t="shared" si="4"/>
        <v>0</v>
      </c>
      <c r="J23" s="5" t="e">
        <f t="shared" si="1"/>
        <v>#DIV/0!</v>
      </c>
      <c r="K23" s="39"/>
      <c r="L23" s="39"/>
      <c r="M23" s="16">
        <f t="shared" si="14"/>
        <v>0</v>
      </c>
      <c r="N23" s="5" t="e">
        <f t="shared" si="5"/>
        <v>#DIV/0!</v>
      </c>
      <c r="O23" s="39"/>
      <c r="P23" s="39"/>
      <c r="Q23" s="16">
        <f t="shared" si="15"/>
        <v>0</v>
      </c>
      <c r="R23" s="5" t="e">
        <f t="shared" si="6"/>
        <v>#DIV/0!</v>
      </c>
      <c r="S23" s="39"/>
      <c r="T23" s="39"/>
      <c r="U23" s="16">
        <f t="shared" si="16"/>
        <v>0</v>
      </c>
      <c r="V23" s="5" t="e">
        <f t="shared" si="7"/>
        <v>#DIV/0!</v>
      </c>
      <c r="W23" s="39"/>
      <c r="X23" s="39"/>
      <c r="Y23" s="16">
        <f t="shared" si="17"/>
        <v>0</v>
      </c>
      <c r="Z23" s="15" t="e">
        <f t="shared" si="8"/>
        <v>#DIV/0!</v>
      </c>
      <c r="AA23" s="39"/>
      <c r="AB23" s="39"/>
      <c r="AC23" s="16">
        <f t="shared" si="18"/>
        <v>0</v>
      </c>
      <c r="AD23" s="15" t="e">
        <f t="shared" si="9"/>
        <v>#DIV/0!</v>
      </c>
      <c r="AE23" s="39"/>
      <c r="AF23" s="39"/>
      <c r="AG23" s="16">
        <f t="shared" si="19"/>
        <v>0</v>
      </c>
      <c r="AH23" s="15" t="e">
        <f t="shared" si="10"/>
        <v>#DIV/0!</v>
      </c>
      <c r="AI23" s="39"/>
      <c r="AJ23" s="39"/>
      <c r="AK23" s="16">
        <f t="shared" si="20"/>
        <v>0</v>
      </c>
      <c r="AL23" s="15" t="e">
        <f t="shared" si="11"/>
        <v>#DIV/0!</v>
      </c>
      <c r="AM23" s="39"/>
      <c r="AN23" s="39"/>
      <c r="AO23" s="16">
        <f t="shared" si="21"/>
        <v>0</v>
      </c>
      <c r="AP23" s="15" t="e">
        <f t="shared" si="12"/>
        <v>#DIV/0!</v>
      </c>
      <c r="AR23" s="35" t="s">
        <v>9</v>
      </c>
      <c r="AS23" s="33">
        <f t="shared" si="2"/>
        <v>0</v>
      </c>
      <c r="AT23" s="33">
        <f t="shared" si="3"/>
        <v>0</v>
      </c>
      <c r="AU23" s="43"/>
      <c r="AV23" s="43"/>
    </row>
    <row r="24" spans="2:48" ht="20.25" x14ac:dyDescent="0.45">
      <c r="B24" s="1" t="s">
        <v>10</v>
      </c>
      <c r="C24" s="39"/>
      <c r="D24" s="39"/>
      <c r="E24" s="16">
        <f t="shared" si="13"/>
        <v>0</v>
      </c>
      <c r="F24" s="15" t="e">
        <f t="shared" si="0"/>
        <v>#DIV/0!</v>
      </c>
      <c r="G24" s="39"/>
      <c r="H24" s="39"/>
      <c r="I24" s="16">
        <f t="shared" si="4"/>
        <v>0</v>
      </c>
      <c r="J24" s="5" t="e">
        <f t="shared" si="1"/>
        <v>#DIV/0!</v>
      </c>
      <c r="K24" s="39"/>
      <c r="L24" s="39"/>
      <c r="M24" s="16">
        <f t="shared" si="14"/>
        <v>0</v>
      </c>
      <c r="N24" s="5" t="e">
        <f t="shared" si="5"/>
        <v>#DIV/0!</v>
      </c>
      <c r="O24" s="39"/>
      <c r="P24" s="39"/>
      <c r="Q24" s="16">
        <f t="shared" si="15"/>
        <v>0</v>
      </c>
      <c r="R24" s="5" t="e">
        <f t="shared" si="6"/>
        <v>#DIV/0!</v>
      </c>
      <c r="S24" s="39"/>
      <c r="T24" s="39"/>
      <c r="U24" s="16">
        <f t="shared" si="16"/>
        <v>0</v>
      </c>
      <c r="V24" s="5" t="e">
        <f t="shared" si="7"/>
        <v>#DIV/0!</v>
      </c>
      <c r="W24" s="39"/>
      <c r="X24" s="39"/>
      <c r="Y24" s="16">
        <f t="shared" si="17"/>
        <v>0</v>
      </c>
      <c r="Z24" s="15" t="e">
        <f t="shared" si="8"/>
        <v>#DIV/0!</v>
      </c>
      <c r="AA24" s="39"/>
      <c r="AB24" s="39"/>
      <c r="AC24" s="16">
        <f t="shared" si="18"/>
        <v>0</v>
      </c>
      <c r="AD24" s="15" t="e">
        <f t="shared" si="9"/>
        <v>#DIV/0!</v>
      </c>
      <c r="AE24" s="39"/>
      <c r="AF24" s="39"/>
      <c r="AG24" s="16">
        <f t="shared" si="19"/>
        <v>0</v>
      </c>
      <c r="AH24" s="15" t="e">
        <f t="shared" si="10"/>
        <v>#DIV/0!</v>
      </c>
      <c r="AI24" s="39"/>
      <c r="AJ24" s="39"/>
      <c r="AK24" s="16">
        <f t="shared" si="20"/>
        <v>0</v>
      </c>
      <c r="AL24" s="15" t="e">
        <f t="shared" si="11"/>
        <v>#DIV/0!</v>
      </c>
      <c r="AM24" s="39"/>
      <c r="AN24" s="39"/>
      <c r="AO24" s="16">
        <f t="shared" si="21"/>
        <v>0</v>
      </c>
      <c r="AP24" s="15" t="e">
        <f t="shared" si="12"/>
        <v>#DIV/0!</v>
      </c>
      <c r="AR24" s="35" t="s">
        <v>10</v>
      </c>
      <c r="AS24" s="33">
        <f t="shared" si="2"/>
        <v>0</v>
      </c>
      <c r="AT24" s="33">
        <f t="shared" si="3"/>
        <v>0</v>
      </c>
      <c r="AU24" s="43"/>
      <c r="AV24" s="43"/>
    </row>
    <row r="25" spans="2:48" ht="20.25" x14ac:dyDescent="0.45">
      <c r="B25" s="1" t="s">
        <v>11</v>
      </c>
      <c r="C25" s="39"/>
      <c r="D25" s="39"/>
      <c r="E25" s="16">
        <f t="shared" si="13"/>
        <v>0</v>
      </c>
      <c r="F25" s="15" t="e">
        <f t="shared" si="0"/>
        <v>#DIV/0!</v>
      </c>
      <c r="G25" s="39"/>
      <c r="H25" s="39"/>
      <c r="I25" s="16">
        <f t="shared" si="4"/>
        <v>0</v>
      </c>
      <c r="J25" s="5" t="e">
        <f t="shared" si="1"/>
        <v>#DIV/0!</v>
      </c>
      <c r="K25" s="39"/>
      <c r="L25" s="39"/>
      <c r="M25" s="16">
        <f t="shared" si="14"/>
        <v>0</v>
      </c>
      <c r="N25" s="5" t="e">
        <f t="shared" si="5"/>
        <v>#DIV/0!</v>
      </c>
      <c r="O25" s="39"/>
      <c r="P25" s="39"/>
      <c r="Q25" s="16">
        <f t="shared" si="15"/>
        <v>0</v>
      </c>
      <c r="R25" s="5" t="e">
        <f t="shared" si="6"/>
        <v>#DIV/0!</v>
      </c>
      <c r="S25" s="39"/>
      <c r="T25" s="39"/>
      <c r="U25" s="16">
        <f t="shared" si="16"/>
        <v>0</v>
      </c>
      <c r="V25" s="5" t="e">
        <f t="shared" si="7"/>
        <v>#DIV/0!</v>
      </c>
      <c r="W25" s="39"/>
      <c r="X25" s="39"/>
      <c r="Y25" s="16">
        <f t="shared" si="17"/>
        <v>0</v>
      </c>
      <c r="Z25" s="15" t="e">
        <f t="shared" si="8"/>
        <v>#DIV/0!</v>
      </c>
      <c r="AA25" s="39"/>
      <c r="AB25" s="39"/>
      <c r="AC25" s="16">
        <f t="shared" si="18"/>
        <v>0</v>
      </c>
      <c r="AD25" s="15" t="e">
        <f t="shared" si="9"/>
        <v>#DIV/0!</v>
      </c>
      <c r="AE25" s="39"/>
      <c r="AF25" s="39"/>
      <c r="AG25" s="16">
        <f t="shared" si="19"/>
        <v>0</v>
      </c>
      <c r="AH25" s="15" t="e">
        <f t="shared" si="10"/>
        <v>#DIV/0!</v>
      </c>
      <c r="AI25" s="39"/>
      <c r="AJ25" s="39"/>
      <c r="AK25" s="16">
        <f t="shared" si="20"/>
        <v>0</v>
      </c>
      <c r="AL25" s="15" t="e">
        <f t="shared" si="11"/>
        <v>#DIV/0!</v>
      </c>
      <c r="AM25" s="39"/>
      <c r="AN25" s="39"/>
      <c r="AO25" s="16">
        <f t="shared" si="21"/>
        <v>0</v>
      </c>
      <c r="AP25" s="15" t="e">
        <f t="shared" si="12"/>
        <v>#DIV/0!</v>
      </c>
      <c r="AR25" s="35" t="s">
        <v>11</v>
      </c>
      <c r="AS25" s="33">
        <f t="shared" si="2"/>
        <v>0</v>
      </c>
      <c r="AT25" s="33">
        <f t="shared" si="3"/>
        <v>0</v>
      </c>
      <c r="AU25" s="43"/>
      <c r="AV25" s="43"/>
    </row>
    <row r="26" spans="2:48" ht="20.25" x14ac:dyDescent="0.45">
      <c r="B26" s="1" t="s">
        <v>12</v>
      </c>
      <c r="C26" s="39"/>
      <c r="D26" s="39"/>
      <c r="E26" s="16">
        <f t="shared" si="13"/>
        <v>0</v>
      </c>
      <c r="F26" s="15" t="e">
        <f t="shared" si="0"/>
        <v>#DIV/0!</v>
      </c>
      <c r="G26" s="39"/>
      <c r="H26" s="39"/>
      <c r="I26" s="16">
        <f t="shared" si="4"/>
        <v>0</v>
      </c>
      <c r="J26" s="5" t="e">
        <f t="shared" si="1"/>
        <v>#DIV/0!</v>
      </c>
      <c r="K26" s="39"/>
      <c r="L26" s="39"/>
      <c r="M26" s="16">
        <f t="shared" si="14"/>
        <v>0</v>
      </c>
      <c r="N26" s="5" t="e">
        <f t="shared" si="5"/>
        <v>#DIV/0!</v>
      </c>
      <c r="O26" s="39"/>
      <c r="P26" s="39"/>
      <c r="Q26" s="16">
        <f t="shared" si="15"/>
        <v>0</v>
      </c>
      <c r="R26" s="5" t="e">
        <f t="shared" si="6"/>
        <v>#DIV/0!</v>
      </c>
      <c r="S26" s="39"/>
      <c r="T26" s="39"/>
      <c r="U26" s="16">
        <f t="shared" si="16"/>
        <v>0</v>
      </c>
      <c r="V26" s="5" t="e">
        <f t="shared" si="7"/>
        <v>#DIV/0!</v>
      </c>
      <c r="W26" s="39"/>
      <c r="X26" s="39"/>
      <c r="Y26" s="16">
        <f t="shared" si="17"/>
        <v>0</v>
      </c>
      <c r="Z26" s="15" t="e">
        <f t="shared" si="8"/>
        <v>#DIV/0!</v>
      </c>
      <c r="AA26" s="39"/>
      <c r="AB26" s="39"/>
      <c r="AC26" s="16">
        <f t="shared" si="18"/>
        <v>0</v>
      </c>
      <c r="AD26" s="15" t="e">
        <f t="shared" si="9"/>
        <v>#DIV/0!</v>
      </c>
      <c r="AE26" s="39"/>
      <c r="AF26" s="39"/>
      <c r="AG26" s="16">
        <f t="shared" si="19"/>
        <v>0</v>
      </c>
      <c r="AH26" s="15" t="e">
        <f t="shared" si="10"/>
        <v>#DIV/0!</v>
      </c>
      <c r="AI26" s="39"/>
      <c r="AJ26" s="39"/>
      <c r="AK26" s="16">
        <f t="shared" si="20"/>
        <v>0</v>
      </c>
      <c r="AL26" s="15" t="e">
        <f t="shared" si="11"/>
        <v>#DIV/0!</v>
      </c>
      <c r="AM26" s="39"/>
      <c r="AN26" s="39"/>
      <c r="AO26" s="16">
        <f t="shared" si="21"/>
        <v>0</v>
      </c>
      <c r="AP26" s="15" t="e">
        <f t="shared" si="12"/>
        <v>#DIV/0!</v>
      </c>
      <c r="AR26" s="35" t="s">
        <v>12</v>
      </c>
      <c r="AS26" s="33">
        <f t="shared" si="2"/>
        <v>0</v>
      </c>
      <c r="AT26" s="33">
        <f t="shared" si="3"/>
        <v>0</v>
      </c>
      <c r="AU26" s="43"/>
      <c r="AV26" s="43"/>
    </row>
    <row r="27" spans="2:48" ht="20.25" x14ac:dyDescent="0.45">
      <c r="B27" s="1" t="s">
        <v>13</v>
      </c>
      <c r="C27" s="39"/>
      <c r="D27" s="39"/>
      <c r="E27" s="16">
        <f t="shared" si="13"/>
        <v>0</v>
      </c>
      <c r="F27" s="15" t="e">
        <f t="shared" si="0"/>
        <v>#DIV/0!</v>
      </c>
      <c r="G27" s="39"/>
      <c r="H27" s="39"/>
      <c r="I27" s="16">
        <f t="shared" si="4"/>
        <v>0</v>
      </c>
      <c r="J27" s="5" t="e">
        <f t="shared" si="1"/>
        <v>#DIV/0!</v>
      </c>
      <c r="K27" s="39"/>
      <c r="L27" s="39"/>
      <c r="M27" s="16">
        <f t="shared" si="14"/>
        <v>0</v>
      </c>
      <c r="N27" s="5" t="e">
        <f t="shared" si="5"/>
        <v>#DIV/0!</v>
      </c>
      <c r="O27" s="39"/>
      <c r="P27" s="39"/>
      <c r="Q27" s="16">
        <f t="shared" si="15"/>
        <v>0</v>
      </c>
      <c r="R27" s="5" t="e">
        <f t="shared" si="6"/>
        <v>#DIV/0!</v>
      </c>
      <c r="S27" s="39"/>
      <c r="T27" s="39"/>
      <c r="U27" s="16">
        <f t="shared" si="16"/>
        <v>0</v>
      </c>
      <c r="V27" s="5" t="e">
        <f t="shared" si="7"/>
        <v>#DIV/0!</v>
      </c>
      <c r="W27" s="39"/>
      <c r="X27" s="39"/>
      <c r="Y27" s="16">
        <f t="shared" si="17"/>
        <v>0</v>
      </c>
      <c r="Z27" s="15" t="e">
        <f t="shared" si="8"/>
        <v>#DIV/0!</v>
      </c>
      <c r="AA27" s="39"/>
      <c r="AB27" s="39"/>
      <c r="AC27" s="16">
        <f t="shared" si="18"/>
        <v>0</v>
      </c>
      <c r="AD27" s="15" t="e">
        <f t="shared" si="9"/>
        <v>#DIV/0!</v>
      </c>
      <c r="AE27" s="39"/>
      <c r="AF27" s="39"/>
      <c r="AG27" s="16">
        <f t="shared" si="19"/>
        <v>0</v>
      </c>
      <c r="AH27" s="15" t="e">
        <f t="shared" si="10"/>
        <v>#DIV/0!</v>
      </c>
      <c r="AI27" s="39"/>
      <c r="AJ27" s="39"/>
      <c r="AK27" s="16">
        <f t="shared" si="20"/>
        <v>0</v>
      </c>
      <c r="AL27" s="15" t="e">
        <f t="shared" si="11"/>
        <v>#DIV/0!</v>
      </c>
      <c r="AM27" s="39"/>
      <c r="AN27" s="39"/>
      <c r="AO27" s="16">
        <f t="shared" si="21"/>
        <v>0</v>
      </c>
      <c r="AP27" s="15" t="e">
        <f t="shared" si="12"/>
        <v>#DIV/0!</v>
      </c>
      <c r="AR27" s="35" t="s">
        <v>13</v>
      </c>
      <c r="AS27" s="33">
        <f t="shared" si="2"/>
        <v>0</v>
      </c>
      <c r="AT27" s="33">
        <f t="shared" si="3"/>
        <v>0</v>
      </c>
      <c r="AU27" s="43"/>
      <c r="AV27" s="43"/>
    </row>
    <row r="28" spans="2:48" ht="20.25" x14ac:dyDescent="0.45">
      <c r="B28" s="1" t="s">
        <v>14</v>
      </c>
      <c r="C28" s="39"/>
      <c r="D28" s="39"/>
      <c r="E28" s="16">
        <f t="shared" si="13"/>
        <v>0</v>
      </c>
      <c r="F28" s="15" t="e">
        <f t="shared" si="0"/>
        <v>#DIV/0!</v>
      </c>
      <c r="G28" s="39"/>
      <c r="H28" s="39"/>
      <c r="I28" s="16">
        <f t="shared" si="4"/>
        <v>0</v>
      </c>
      <c r="J28" s="5" t="e">
        <f t="shared" si="1"/>
        <v>#DIV/0!</v>
      </c>
      <c r="K28" s="39"/>
      <c r="L28" s="39"/>
      <c r="M28" s="16">
        <f t="shared" si="14"/>
        <v>0</v>
      </c>
      <c r="N28" s="5" t="e">
        <f t="shared" si="5"/>
        <v>#DIV/0!</v>
      </c>
      <c r="O28" s="39"/>
      <c r="P28" s="39"/>
      <c r="Q28" s="16">
        <f t="shared" si="15"/>
        <v>0</v>
      </c>
      <c r="R28" s="5" t="e">
        <f t="shared" si="6"/>
        <v>#DIV/0!</v>
      </c>
      <c r="S28" s="39"/>
      <c r="T28" s="39"/>
      <c r="U28" s="16">
        <f t="shared" si="16"/>
        <v>0</v>
      </c>
      <c r="V28" s="5" t="e">
        <f t="shared" si="7"/>
        <v>#DIV/0!</v>
      </c>
      <c r="W28" s="39"/>
      <c r="X28" s="39"/>
      <c r="Y28" s="16">
        <f t="shared" si="17"/>
        <v>0</v>
      </c>
      <c r="Z28" s="15" t="e">
        <f t="shared" si="8"/>
        <v>#DIV/0!</v>
      </c>
      <c r="AA28" s="39"/>
      <c r="AB28" s="39"/>
      <c r="AC28" s="16">
        <f t="shared" si="18"/>
        <v>0</v>
      </c>
      <c r="AD28" s="15" t="e">
        <f t="shared" si="9"/>
        <v>#DIV/0!</v>
      </c>
      <c r="AE28" s="39"/>
      <c r="AF28" s="39"/>
      <c r="AG28" s="16">
        <f t="shared" si="19"/>
        <v>0</v>
      </c>
      <c r="AH28" s="15" t="e">
        <f t="shared" si="10"/>
        <v>#DIV/0!</v>
      </c>
      <c r="AI28" s="39"/>
      <c r="AJ28" s="39"/>
      <c r="AK28" s="16">
        <f t="shared" si="20"/>
        <v>0</v>
      </c>
      <c r="AL28" s="15" t="e">
        <f t="shared" si="11"/>
        <v>#DIV/0!</v>
      </c>
      <c r="AM28" s="39"/>
      <c r="AN28" s="39"/>
      <c r="AO28" s="16">
        <f t="shared" si="21"/>
        <v>0</v>
      </c>
      <c r="AP28" s="15" t="e">
        <f t="shared" si="12"/>
        <v>#DIV/0!</v>
      </c>
      <c r="AQ28" s="43"/>
      <c r="AR28" s="35" t="s">
        <v>14</v>
      </c>
      <c r="AS28" s="33">
        <f t="shared" si="2"/>
        <v>0</v>
      </c>
      <c r="AT28" s="33">
        <f t="shared" si="3"/>
        <v>0</v>
      </c>
      <c r="AU28" s="43"/>
      <c r="AV28" s="43"/>
    </row>
    <row r="29" spans="2:48" ht="20.25" x14ac:dyDescent="0.45">
      <c r="B29" s="1" t="s">
        <v>15</v>
      </c>
      <c r="C29" s="39"/>
      <c r="D29" s="39"/>
      <c r="E29" s="16">
        <f t="shared" si="13"/>
        <v>0</v>
      </c>
      <c r="F29" s="15" t="e">
        <f t="shared" si="0"/>
        <v>#DIV/0!</v>
      </c>
      <c r="G29" s="39"/>
      <c r="H29" s="39"/>
      <c r="I29" s="16">
        <f t="shared" si="4"/>
        <v>0</v>
      </c>
      <c r="J29" s="5" t="e">
        <f t="shared" si="1"/>
        <v>#DIV/0!</v>
      </c>
      <c r="K29" s="39"/>
      <c r="L29" s="39"/>
      <c r="M29" s="16">
        <f t="shared" si="14"/>
        <v>0</v>
      </c>
      <c r="N29" s="5" t="e">
        <f t="shared" si="5"/>
        <v>#DIV/0!</v>
      </c>
      <c r="O29" s="39"/>
      <c r="P29" s="39"/>
      <c r="Q29" s="16">
        <f t="shared" si="15"/>
        <v>0</v>
      </c>
      <c r="R29" s="5" t="e">
        <f t="shared" si="6"/>
        <v>#DIV/0!</v>
      </c>
      <c r="S29" s="39"/>
      <c r="T29" s="39"/>
      <c r="U29" s="16">
        <f t="shared" si="16"/>
        <v>0</v>
      </c>
      <c r="V29" s="5" t="e">
        <f t="shared" si="7"/>
        <v>#DIV/0!</v>
      </c>
      <c r="W29" s="39"/>
      <c r="X29" s="39"/>
      <c r="Y29" s="16">
        <f t="shared" si="17"/>
        <v>0</v>
      </c>
      <c r="Z29" s="15" t="e">
        <f t="shared" si="8"/>
        <v>#DIV/0!</v>
      </c>
      <c r="AA29" s="39"/>
      <c r="AB29" s="39"/>
      <c r="AC29" s="16">
        <f t="shared" si="18"/>
        <v>0</v>
      </c>
      <c r="AD29" s="15" t="e">
        <f t="shared" si="9"/>
        <v>#DIV/0!</v>
      </c>
      <c r="AE29" s="39"/>
      <c r="AF29" s="39"/>
      <c r="AG29" s="16">
        <f t="shared" si="19"/>
        <v>0</v>
      </c>
      <c r="AH29" s="15" t="e">
        <f t="shared" si="10"/>
        <v>#DIV/0!</v>
      </c>
      <c r="AI29" s="39"/>
      <c r="AJ29" s="39"/>
      <c r="AK29" s="16">
        <f t="shared" si="20"/>
        <v>0</v>
      </c>
      <c r="AL29" s="15" t="e">
        <f t="shared" si="11"/>
        <v>#DIV/0!</v>
      </c>
      <c r="AM29" s="39"/>
      <c r="AN29" s="39"/>
      <c r="AO29" s="16">
        <f t="shared" si="21"/>
        <v>0</v>
      </c>
      <c r="AP29" s="15" t="e">
        <f t="shared" si="12"/>
        <v>#DIV/0!</v>
      </c>
      <c r="AQ29" s="43"/>
      <c r="AR29" s="35" t="s">
        <v>15</v>
      </c>
      <c r="AS29" s="33">
        <f t="shared" si="2"/>
        <v>0</v>
      </c>
      <c r="AT29" s="33">
        <f t="shared" si="3"/>
        <v>0</v>
      </c>
      <c r="AU29" s="43"/>
      <c r="AV29" s="43"/>
    </row>
    <row r="30" spans="2:48" ht="20.25" x14ac:dyDescent="0.45">
      <c r="B30" s="1" t="s">
        <v>16</v>
      </c>
      <c r="C30" s="39"/>
      <c r="D30" s="39"/>
      <c r="E30" s="16">
        <f t="shared" si="13"/>
        <v>0</v>
      </c>
      <c r="F30" s="15" t="e">
        <f t="shared" si="0"/>
        <v>#DIV/0!</v>
      </c>
      <c r="G30" s="39"/>
      <c r="H30" s="39"/>
      <c r="I30" s="16">
        <f t="shared" si="4"/>
        <v>0</v>
      </c>
      <c r="J30" s="5" t="e">
        <f t="shared" si="1"/>
        <v>#DIV/0!</v>
      </c>
      <c r="K30" s="39"/>
      <c r="L30" s="39"/>
      <c r="M30" s="16">
        <f t="shared" si="14"/>
        <v>0</v>
      </c>
      <c r="N30" s="5" t="e">
        <f t="shared" si="5"/>
        <v>#DIV/0!</v>
      </c>
      <c r="O30" s="39"/>
      <c r="P30" s="39"/>
      <c r="Q30" s="16">
        <f t="shared" si="15"/>
        <v>0</v>
      </c>
      <c r="R30" s="5" t="e">
        <f t="shared" si="6"/>
        <v>#DIV/0!</v>
      </c>
      <c r="S30" s="39"/>
      <c r="T30" s="39"/>
      <c r="U30" s="16">
        <f t="shared" si="16"/>
        <v>0</v>
      </c>
      <c r="V30" s="5" t="e">
        <f t="shared" si="7"/>
        <v>#DIV/0!</v>
      </c>
      <c r="W30" s="39"/>
      <c r="X30" s="39"/>
      <c r="Y30" s="16">
        <f t="shared" si="17"/>
        <v>0</v>
      </c>
      <c r="Z30" s="15" t="e">
        <f t="shared" si="8"/>
        <v>#DIV/0!</v>
      </c>
      <c r="AA30" s="39"/>
      <c r="AB30" s="39"/>
      <c r="AC30" s="16">
        <f t="shared" si="18"/>
        <v>0</v>
      </c>
      <c r="AD30" s="15" t="e">
        <f t="shared" si="9"/>
        <v>#DIV/0!</v>
      </c>
      <c r="AE30" s="39"/>
      <c r="AF30" s="39"/>
      <c r="AG30" s="16">
        <f t="shared" si="19"/>
        <v>0</v>
      </c>
      <c r="AH30" s="15" t="e">
        <f t="shared" si="10"/>
        <v>#DIV/0!</v>
      </c>
      <c r="AI30" s="39"/>
      <c r="AJ30" s="39"/>
      <c r="AK30" s="16">
        <f t="shared" si="20"/>
        <v>0</v>
      </c>
      <c r="AL30" s="15" t="e">
        <f t="shared" si="11"/>
        <v>#DIV/0!</v>
      </c>
      <c r="AM30" s="39"/>
      <c r="AN30" s="39"/>
      <c r="AO30" s="16">
        <f t="shared" si="21"/>
        <v>0</v>
      </c>
      <c r="AP30" s="15" t="e">
        <f t="shared" si="12"/>
        <v>#DIV/0!</v>
      </c>
      <c r="AQ30" s="43"/>
      <c r="AR30" s="35" t="s">
        <v>16</v>
      </c>
      <c r="AS30" s="33">
        <f t="shared" si="2"/>
        <v>0</v>
      </c>
      <c r="AT30" s="33">
        <f t="shared" si="3"/>
        <v>0</v>
      </c>
      <c r="AU30" s="43"/>
      <c r="AV30" s="43"/>
    </row>
    <row r="31" spans="2:48" ht="20.25" x14ac:dyDescent="0.45">
      <c r="B31" s="1" t="s">
        <v>17</v>
      </c>
      <c r="C31" s="39"/>
      <c r="D31" s="39"/>
      <c r="E31" s="16">
        <f t="shared" si="13"/>
        <v>0</v>
      </c>
      <c r="F31" s="15" t="e">
        <f t="shared" si="0"/>
        <v>#DIV/0!</v>
      </c>
      <c r="G31" s="39"/>
      <c r="H31" s="39"/>
      <c r="I31" s="16">
        <f t="shared" si="4"/>
        <v>0</v>
      </c>
      <c r="J31" s="5" t="e">
        <f t="shared" si="1"/>
        <v>#DIV/0!</v>
      </c>
      <c r="K31" s="39"/>
      <c r="L31" s="39"/>
      <c r="M31" s="16">
        <f t="shared" si="14"/>
        <v>0</v>
      </c>
      <c r="N31" s="5" t="e">
        <f t="shared" si="5"/>
        <v>#DIV/0!</v>
      </c>
      <c r="O31" s="39"/>
      <c r="P31" s="39"/>
      <c r="Q31" s="16">
        <f t="shared" si="15"/>
        <v>0</v>
      </c>
      <c r="R31" s="5" t="e">
        <f t="shared" si="6"/>
        <v>#DIV/0!</v>
      </c>
      <c r="S31" s="39"/>
      <c r="T31" s="39"/>
      <c r="U31" s="16">
        <f t="shared" si="16"/>
        <v>0</v>
      </c>
      <c r="V31" s="5" t="e">
        <f t="shared" si="7"/>
        <v>#DIV/0!</v>
      </c>
      <c r="W31" s="39"/>
      <c r="X31" s="39"/>
      <c r="Y31" s="16">
        <f t="shared" si="17"/>
        <v>0</v>
      </c>
      <c r="Z31" s="15" t="e">
        <f t="shared" si="8"/>
        <v>#DIV/0!</v>
      </c>
      <c r="AA31" s="39"/>
      <c r="AB31" s="39"/>
      <c r="AC31" s="16">
        <f t="shared" si="18"/>
        <v>0</v>
      </c>
      <c r="AD31" s="15" t="e">
        <f t="shared" si="9"/>
        <v>#DIV/0!</v>
      </c>
      <c r="AE31" s="39"/>
      <c r="AF31" s="39"/>
      <c r="AG31" s="16">
        <f t="shared" si="19"/>
        <v>0</v>
      </c>
      <c r="AH31" s="15" t="e">
        <f t="shared" si="10"/>
        <v>#DIV/0!</v>
      </c>
      <c r="AI31" s="39"/>
      <c r="AJ31" s="39"/>
      <c r="AK31" s="16">
        <f t="shared" si="20"/>
        <v>0</v>
      </c>
      <c r="AL31" s="15" t="e">
        <f t="shared" si="11"/>
        <v>#DIV/0!</v>
      </c>
      <c r="AM31" s="39"/>
      <c r="AN31" s="39"/>
      <c r="AO31" s="16">
        <f t="shared" si="21"/>
        <v>0</v>
      </c>
      <c r="AP31" s="15" t="e">
        <f t="shared" si="12"/>
        <v>#DIV/0!</v>
      </c>
      <c r="AQ31" s="43"/>
      <c r="AR31" s="35" t="s">
        <v>17</v>
      </c>
      <c r="AS31" s="33">
        <f t="shared" si="2"/>
        <v>0</v>
      </c>
      <c r="AT31" s="33">
        <f t="shared" si="3"/>
        <v>0</v>
      </c>
      <c r="AU31" s="43"/>
      <c r="AV31" s="43"/>
    </row>
    <row r="32" spans="2:48" ht="21" thickBot="1" x14ac:dyDescent="0.5">
      <c r="B32" s="1"/>
      <c r="C32" s="4"/>
      <c r="D32" s="4"/>
      <c r="E32" s="6"/>
      <c r="F32" s="5"/>
      <c r="G32" s="4"/>
      <c r="H32" s="4"/>
      <c r="I32" s="6"/>
      <c r="J32" s="5"/>
      <c r="K32" s="4"/>
      <c r="L32" s="4"/>
      <c r="M32" s="6"/>
      <c r="N32" s="5"/>
      <c r="O32" s="4"/>
      <c r="P32" s="4"/>
      <c r="Q32" s="6"/>
      <c r="R32" s="5"/>
      <c r="S32" s="4"/>
      <c r="T32" s="4"/>
      <c r="U32" s="6"/>
      <c r="V32" s="5"/>
      <c r="W32" s="14"/>
      <c r="X32" s="14"/>
      <c r="Y32" s="16"/>
      <c r="Z32" s="15"/>
      <c r="AA32" s="14"/>
      <c r="AB32" s="14"/>
      <c r="AC32" s="16"/>
      <c r="AD32" s="15"/>
      <c r="AE32" s="14"/>
      <c r="AF32" s="14"/>
      <c r="AG32" s="16"/>
      <c r="AH32" s="15"/>
      <c r="AI32" s="14"/>
      <c r="AJ32" s="14"/>
      <c r="AK32" s="16"/>
      <c r="AL32" s="15"/>
      <c r="AM32" s="14"/>
      <c r="AN32" s="14"/>
      <c r="AO32" s="16"/>
      <c r="AP32" s="15"/>
      <c r="AQ32" s="43"/>
      <c r="AR32" s="34"/>
      <c r="AS32" s="33"/>
      <c r="AT32" s="33"/>
      <c r="AU32" s="43"/>
      <c r="AV32" s="43"/>
    </row>
    <row r="33" spans="2:48" ht="21" thickBot="1" x14ac:dyDescent="0.5">
      <c r="B33" s="7" t="s">
        <v>30</v>
      </c>
      <c r="C33" s="17">
        <f>INDEX(C20:C31,MATCH(9E+307,C20:C31))</f>
        <v>600</v>
      </c>
      <c r="D33" s="18">
        <f t="array" ref="D33">INDEX(D20:D31,MAX(IF(C20:C31&lt;&gt;"",ROW(C20:C31)-ROW(C20)+1)))</f>
        <v>650</v>
      </c>
      <c r="E33" s="18">
        <f>(D33-C33)</f>
        <v>50</v>
      </c>
      <c r="F33" s="19">
        <f t="shared" ref="F33" si="22">(E33/C33)</f>
        <v>8.3333333333333329E-2</v>
      </c>
      <c r="G33" s="17">
        <f>INDEX(G20:G31,MATCH(9E+307,G20:G31))</f>
        <v>40</v>
      </c>
      <c r="H33" s="8">
        <f>INDEX(H1:H32,MATCH(MAX(G1:G32),G1:G32,0))</f>
        <v>45</v>
      </c>
      <c r="I33" s="18">
        <f>(H33-G33)</f>
        <v>5</v>
      </c>
      <c r="J33" s="9">
        <f t="shared" ref="J33" si="23">(I33/G33)</f>
        <v>0.125</v>
      </c>
      <c r="K33" s="17">
        <f>INDEX(K20:K31,MATCH(9E+307,K20:K31))</f>
        <v>500</v>
      </c>
      <c r="L33" s="8">
        <f>INDEX(L1:L32,MATCH(MAX(K1:K32),K1:K32,0))</f>
        <v>500</v>
      </c>
      <c r="M33" s="18">
        <f>INDEX(M1:M32,MATCH(MAX(L1:L32),L1:L32,0))</f>
        <v>0</v>
      </c>
      <c r="N33" s="9">
        <f t="shared" ref="N33" si="24">(M33/K33)</f>
        <v>0</v>
      </c>
      <c r="O33" s="17">
        <f>INDEX(O20:O31,MATCH(9E+307,O20:O31))</f>
        <v>150</v>
      </c>
      <c r="P33" s="8">
        <f>INDEX(P1:P32,MATCH(MAX(O1:O32),O1:O32,0))</f>
        <v>165</v>
      </c>
      <c r="Q33" s="18">
        <f>(P33-O33)</f>
        <v>15</v>
      </c>
      <c r="R33" s="9">
        <f t="shared" ref="R33" si="25">(Q33/O33)</f>
        <v>0.1</v>
      </c>
      <c r="S33" s="17">
        <f>INDEX(S20:S31,MATCH(9E+307,S20:S31))</f>
        <v>50</v>
      </c>
      <c r="T33" s="8">
        <f>INDEX(T1:T32,MATCH(MAX(S1:S32),S1:S32,0))</f>
        <v>53</v>
      </c>
      <c r="U33" s="18">
        <f>(T33-S33)</f>
        <v>3</v>
      </c>
      <c r="V33" s="9">
        <f t="shared" ref="V33" si="26">(U33/S33)</f>
        <v>0.06</v>
      </c>
      <c r="W33" s="17">
        <f>INDEX(W20:W31,MATCH(9E+307,W20:W31))</f>
        <v>100</v>
      </c>
      <c r="X33" s="18">
        <f>INDEX(X1:X32,MATCH(MAX(W1:W32),W1:W32,0))</f>
        <v>101</v>
      </c>
      <c r="Y33" s="18">
        <f>(X33-W33)</f>
        <v>1</v>
      </c>
      <c r="Z33" s="19">
        <f>(Y33/W33)</f>
        <v>0.01</v>
      </c>
      <c r="AA33" s="17">
        <f>INDEX(AA20:AA31,MATCH(9E+307,AA20:AA31))</f>
        <v>1000</v>
      </c>
      <c r="AB33" s="18">
        <f>INDEX(AB1:AB32,MATCH(MAX(AA1:AA32),AA1:AA32,0))</f>
        <v>1002</v>
      </c>
      <c r="AC33" s="18">
        <f>(AB33-AA33)</f>
        <v>2</v>
      </c>
      <c r="AD33" s="19">
        <f>(AC33/AA33)</f>
        <v>2E-3</v>
      </c>
      <c r="AE33" s="17">
        <f>INDEX(AE20:AE31,MATCH(9E+307,AE20:AE31))</f>
        <v>100</v>
      </c>
      <c r="AF33" s="18">
        <f>INDEX(AF1:AF32,MATCH(MAX(AE1:AE32),AE1:AE32,0))</f>
        <v>101</v>
      </c>
      <c r="AG33" s="18">
        <f>(AF33-AE33)</f>
        <v>1</v>
      </c>
      <c r="AH33" s="19">
        <f>(AG33/AE33)</f>
        <v>0.01</v>
      </c>
      <c r="AI33" s="17">
        <f>INDEX(AI20:AI31,MATCH(9E+307,AI20:AI31))</f>
        <v>100</v>
      </c>
      <c r="AJ33" s="18">
        <f>INDEX(AJ1:AJ32,MATCH(MAX(AI1:AI32),AI1:AI32,0))</f>
        <v>140</v>
      </c>
      <c r="AK33" s="18">
        <f>(AJ33-AI33)</f>
        <v>40</v>
      </c>
      <c r="AL33" s="19">
        <f>(AK33/AI33)</f>
        <v>0.4</v>
      </c>
      <c r="AM33" s="17">
        <f>INDEX(AM20:AM31,MATCH(9E+307,AM20:AM31))</f>
        <v>100</v>
      </c>
      <c r="AN33" s="18">
        <f>INDEX(AN1:AN32,MATCH(MAX(AM1:AM32),AM1:AM32,0))</f>
        <v>121</v>
      </c>
      <c r="AO33" s="18">
        <f>(AN33-AM33)</f>
        <v>21</v>
      </c>
      <c r="AP33" s="19">
        <f>(AO33/AM33)</f>
        <v>0.21</v>
      </c>
      <c r="AQ33" s="43"/>
      <c r="AR33" s="35" t="s">
        <v>18</v>
      </c>
      <c r="AS33" s="33">
        <f>SUM(D33,H33,L33,P33,T33,X33)</f>
        <v>1514</v>
      </c>
      <c r="AT33" s="33">
        <f>SUM(E33,I33,M33,Q33,U33,Y33)</f>
        <v>74</v>
      </c>
      <c r="AU33" s="43"/>
      <c r="AV33" s="43"/>
    </row>
    <row r="34" spans="2:48" ht="20.25" x14ac:dyDescent="0.4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AA34" s="37"/>
      <c r="AD34" s="37"/>
      <c r="AE34" s="37"/>
      <c r="AF34" s="37"/>
      <c r="AQ34" s="43"/>
      <c r="AR34" s="34"/>
      <c r="AS34" s="34"/>
      <c r="AT34" s="34"/>
      <c r="AU34" s="43"/>
      <c r="AV34" s="43"/>
    </row>
    <row r="35" spans="2:48" ht="20.25" x14ac:dyDescent="0.4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AA35" s="37"/>
      <c r="AD35" s="37"/>
      <c r="AE35" s="37"/>
      <c r="AF35" s="37"/>
      <c r="AQ35" s="43"/>
      <c r="AR35" s="34"/>
      <c r="AS35" s="34"/>
      <c r="AT35" s="34"/>
      <c r="AU35" s="43"/>
    </row>
    <row r="36" spans="2:48" ht="22.5" x14ac:dyDescent="0.5">
      <c r="B36" s="21"/>
      <c r="C36" s="47" t="s">
        <v>19</v>
      </c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9"/>
      <c r="U36" s="21"/>
      <c r="V36" s="21"/>
      <c r="W36" s="38"/>
      <c r="X36" s="37"/>
      <c r="Y36" s="37"/>
      <c r="Z36" s="37"/>
      <c r="AA36" s="37"/>
      <c r="AD36" s="37"/>
      <c r="AE36" s="37"/>
      <c r="AF36" s="37"/>
      <c r="AQ36" s="43"/>
      <c r="AR36" s="34"/>
      <c r="AS36" s="34"/>
      <c r="AT36" s="34"/>
      <c r="AU36" s="43"/>
    </row>
    <row r="37" spans="2:48" s="11" customFormat="1" ht="6" customHeight="1" x14ac:dyDescent="0.5">
      <c r="B37" s="20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20"/>
      <c r="V37" s="20"/>
      <c r="W37" s="37"/>
      <c r="X37" s="37"/>
      <c r="Y37" s="37"/>
      <c r="Z37" s="37"/>
      <c r="AA37" s="37"/>
      <c r="AD37" s="37"/>
      <c r="AE37" s="37"/>
      <c r="AF37" s="37"/>
      <c r="AQ37" s="43"/>
      <c r="AR37" s="34"/>
      <c r="AS37" s="34"/>
      <c r="AT37" s="34"/>
      <c r="AU37" s="43"/>
    </row>
    <row r="38" spans="2:48" ht="20.25" x14ac:dyDescent="0.45">
      <c r="B38" s="1"/>
      <c r="C38" s="44" t="s">
        <v>20</v>
      </c>
      <c r="D38" s="45"/>
      <c r="E38" s="46"/>
      <c r="F38" s="44" t="s">
        <v>21</v>
      </c>
      <c r="G38" s="45"/>
      <c r="H38" s="46"/>
      <c r="I38" s="44" t="s">
        <v>22</v>
      </c>
      <c r="J38" s="45"/>
      <c r="K38" s="46"/>
      <c r="L38" s="44" t="s">
        <v>23</v>
      </c>
      <c r="M38" s="45"/>
      <c r="N38" s="46"/>
      <c r="O38" s="44" t="s">
        <v>24</v>
      </c>
      <c r="P38" s="45"/>
      <c r="Q38" s="46"/>
      <c r="R38" s="44" t="s">
        <v>49</v>
      </c>
      <c r="S38" s="45"/>
      <c r="T38" s="46"/>
      <c r="V38" s="37"/>
      <c r="W38" s="37"/>
      <c r="X38" s="37"/>
      <c r="Y38" s="37"/>
      <c r="Z38" s="37"/>
      <c r="AA38" s="37"/>
      <c r="AD38" s="37"/>
      <c r="AE38" s="37"/>
      <c r="AF38" s="37"/>
      <c r="AQ38" s="43"/>
      <c r="AR38" s="34"/>
      <c r="AS38" s="34"/>
      <c r="AT38" s="34"/>
      <c r="AU38" s="43"/>
    </row>
    <row r="39" spans="2:48" ht="20.25" x14ac:dyDescent="0.45">
      <c r="B39" s="1" t="s">
        <v>0</v>
      </c>
      <c r="C39" s="2" t="s">
        <v>38</v>
      </c>
      <c r="D39" s="2" t="s">
        <v>35</v>
      </c>
      <c r="E39" s="2" t="s">
        <v>3</v>
      </c>
      <c r="F39" s="2" t="s">
        <v>38</v>
      </c>
      <c r="G39" s="2" t="s">
        <v>35</v>
      </c>
      <c r="H39" s="2" t="s">
        <v>3</v>
      </c>
      <c r="I39" s="2" t="s">
        <v>36</v>
      </c>
      <c r="J39" s="2" t="s">
        <v>34</v>
      </c>
      <c r="K39" s="2" t="s">
        <v>3</v>
      </c>
      <c r="L39" s="2" t="s">
        <v>37</v>
      </c>
      <c r="M39" s="2" t="s">
        <v>33</v>
      </c>
      <c r="N39" s="2" t="s">
        <v>3</v>
      </c>
      <c r="O39" s="2" t="s">
        <v>37</v>
      </c>
      <c r="P39" s="2" t="s">
        <v>33</v>
      </c>
      <c r="Q39" s="2" t="s">
        <v>3</v>
      </c>
      <c r="R39" s="12" t="s">
        <v>36</v>
      </c>
      <c r="S39" s="12" t="s">
        <v>34</v>
      </c>
      <c r="T39" s="12" t="s">
        <v>3</v>
      </c>
      <c r="W39" s="37"/>
      <c r="X39" s="37"/>
      <c r="Y39" s="37"/>
      <c r="Z39" s="37"/>
      <c r="AA39" s="37"/>
      <c r="AD39" s="37"/>
      <c r="AE39" s="37"/>
      <c r="AF39" s="37"/>
      <c r="AQ39" s="43"/>
      <c r="AR39" s="32" t="s">
        <v>41</v>
      </c>
      <c r="AS39" s="34"/>
      <c r="AT39" s="34" t="s">
        <v>43</v>
      </c>
      <c r="AU39" s="43"/>
    </row>
    <row r="40" spans="2:48" ht="20.25" x14ac:dyDescent="0.45">
      <c r="B40" s="1" t="s">
        <v>6</v>
      </c>
      <c r="C40" s="40">
        <v>0</v>
      </c>
      <c r="D40" s="40">
        <v>3011</v>
      </c>
      <c r="E40" s="25">
        <f>((D40-C40)/1071)*5</f>
        <v>14.056956115779645</v>
      </c>
      <c r="F40" s="40">
        <v>0</v>
      </c>
      <c r="G40" s="40">
        <v>5000</v>
      </c>
      <c r="H40" s="6">
        <f>((G40-F40)/30000)*30</f>
        <v>5</v>
      </c>
      <c r="I40" s="41">
        <v>0</v>
      </c>
      <c r="J40" s="41">
        <v>3.23</v>
      </c>
      <c r="K40" s="25">
        <f>SUM(J40-I40)</f>
        <v>3.23</v>
      </c>
      <c r="L40" s="42">
        <v>0</v>
      </c>
      <c r="M40" s="42">
        <v>1.68</v>
      </c>
      <c r="N40" s="25">
        <f>(M40-L40)*0.5</f>
        <v>0.84</v>
      </c>
      <c r="O40" s="42">
        <v>0</v>
      </c>
      <c r="P40" s="42">
        <v>0.8</v>
      </c>
      <c r="Q40" s="25">
        <f>(P40-O40)*1.1</f>
        <v>0.88000000000000012</v>
      </c>
      <c r="R40" s="40"/>
      <c r="S40" s="40"/>
      <c r="T40" s="25">
        <f>SUM(S40-R40)</f>
        <v>0</v>
      </c>
      <c r="W40" s="37"/>
      <c r="X40" s="37"/>
      <c r="Y40" s="37"/>
      <c r="Z40" s="37"/>
      <c r="AA40" s="37"/>
      <c r="AD40" s="37"/>
      <c r="AE40" s="37"/>
      <c r="AF40" s="37"/>
      <c r="AQ40" s="43"/>
      <c r="AR40" s="36">
        <f t="shared" ref="AR40:AR51" si="27">SUM(T40,Q40,N40,K40,H40,E40)</f>
        <v>24.006956115779644</v>
      </c>
      <c r="AS40" s="35" t="s">
        <v>6</v>
      </c>
      <c r="AT40" s="36">
        <f t="shared" ref="AT40:AT53" si="28">SUM(AT20+AR40)</f>
        <v>69.006956115779644</v>
      </c>
      <c r="AU40" s="43"/>
    </row>
    <row r="41" spans="2:48" ht="20.25" x14ac:dyDescent="0.45">
      <c r="B41" s="1" t="s">
        <v>7</v>
      </c>
      <c r="C41" s="40">
        <v>3011</v>
      </c>
      <c r="D41" s="40">
        <v>4123</v>
      </c>
      <c r="E41" s="25">
        <f t="shared" ref="E41:E51" si="29">((D41-C41)/1071)*5</f>
        <v>5.1914098972922504</v>
      </c>
      <c r="F41" s="40">
        <v>5000</v>
      </c>
      <c r="G41" s="40">
        <v>10023</v>
      </c>
      <c r="H41" s="16">
        <f t="shared" ref="H41:H51" si="30">((G41-F41)/30000)*30</f>
        <v>5.0229999999999997</v>
      </c>
      <c r="I41" s="41">
        <v>3.23</v>
      </c>
      <c r="J41" s="41">
        <v>4.05</v>
      </c>
      <c r="K41" s="25">
        <f t="shared" ref="K41:K51" si="31">SUM(J41-I41)</f>
        <v>0.81999999999999984</v>
      </c>
      <c r="L41" s="42">
        <v>1.68</v>
      </c>
      <c r="M41" s="42">
        <v>2.5</v>
      </c>
      <c r="N41" s="25">
        <f t="shared" ref="N41:N51" si="32">(M41-L41)*0.5</f>
        <v>0.41000000000000003</v>
      </c>
      <c r="O41" s="42">
        <v>0.8</v>
      </c>
      <c r="P41" s="42">
        <v>1.5</v>
      </c>
      <c r="Q41" s="25">
        <f t="shared" ref="Q41:Q51" si="33">(P41-O41)*1.1</f>
        <v>0.77</v>
      </c>
      <c r="R41" s="40"/>
      <c r="S41" s="40"/>
      <c r="T41" s="25">
        <f t="shared" ref="T41:T51" si="34">SUM(S41-R41)</f>
        <v>0</v>
      </c>
      <c r="W41" s="37"/>
      <c r="X41" s="37"/>
      <c r="Y41" s="37"/>
      <c r="Z41" s="37"/>
      <c r="AA41" s="37"/>
      <c r="AD41" s="37"/>
      <c r="AE41" s="37"/>
      <c r="AF41" s="37"/>
      <c r="AQ41" s="43"/>
      <c r="AR41" s="36">
        <f t="shared" si="27"/>
        <v>12.214409897292249</v>
      </c>
      <c r="AS41" s="35" t="s">
        <v>7</v>
      </c>
      <c r="AT41" s="36">
        <f t="shared" si="28"/>
        <v>42.214409897292249</v>
      </c>
      <c r="AU41" s="43"/>
    </row>
    <row r="42" spans="2:48" ht="20.25" x14ac:dyDescent="0.45">
      <c r="B42" s="1" t="s">
        <v>8</v>
      </c>
      <c r="C42" s="40"/>
      <c r="D42" s="40"/>
      <c r="E42" s="25">
        <f t="shared" si="29"/>
        <v>0</v>
      </c>
      <c r="F42" s="40"/>
      <c r="G42" s="40"/>
      <c r="H42" s="16">
        <f t="shared" si="30"/>
        <v>0</v>
      </c>
      <c r="I42" s="41"/>
      <c r="J42" s="41"/>
      <c r="K42" s="25">
        <f t="shared" si="31"/>
        <v>0</v>
      </c>
      <c r="L42" s="42"/>
      <c r="M42" s="42"/>
      <c r="N42" s="25">
        <f t="shared" si="32"/>
        <v>0</v>
      </c>
      <c r="O42" s="42"/>
      <c r="P42" s="42"/>
      <c r="Q42" s="25">
        <f t="shared" si="33"/>
        <v>0</v>
      </c>
      <c r="R42" s="40"/>
      <c r="S42" s="40"/>
      <c r="T42" s="25">
        <f t="shared" si="34"/>
        <v>0</v>
      </c>
      <c r="W42" s="37"/>
      <c r="X42" s="37"/>
      <c r="Y42" s="37"/>
      <c r="Z42" s="37"/>
      <c r="AA42" s="37"/>
      <c r="AD42" s="37"/>
      <c r="AQ42" s="43"/>
      <c r="AR42" s="36">
        <f t="shared" si="27"/>
        <v>0</v>
      </c>
      <c r="AS42" s="35" t="s">
        <v>8</v>
      </c>
      <c r="AT42" s="36">
        <f t="shared" si="28"/>
        <v>-75</v>
      </c>
      <c r="AU42" s="43"/>
    </row>
    <row r="43" spans="2:48" ht="20.25" x14ac:dyDescent="0.45">
      <c r="B43" s="1" t="s">
        <v>9</v>
      </c>
      <c r="C43" s="40"/>
      <c r="D43" s="40"/>
      <c r="E43" s="25">
        <f t="shared" si="29"/>
        <v>0</v>
      </c>
      <c r="F43" s="40"/>
      <c r="G43" s="40"/>
      <c r="H43" s="16">
        <f t="shared" si="30"/>
        <v>0</v>
      </c>
      <c r="I43" s="41"/>
      <c r="J43" s="41"/>
      <c r="K43" s="25">
        <f t="shared" si="31"/>
        <v>0</v>
      </c>
      <c r="L43" s="42"/>
      <c r="M43" s="42"/>
      <c r="N43" s="25">
        <f t="shared" si="32"/>
        <v>0</v>
      </c>
      <c r="O43" s="42"/>
      <c r="P43" s="42"/>
      <c r="Q43" s="25">
        <f t="shared" si="33"/>
        <v>0</v>
      </c>
      <c r="R43" s="40"/>
      <c r="S43" s="40"/>
      <c r="T43" s="25">
        <f t="shared" si="34"/>
        <v>0</v>
      </c>
      <c r="W43" s="37"/>
      <c r="X43" s="37"/>
      <c r="Y43" s="37"/>
      <c r="Z43" s="37"/>
      <c r="AA43" s="37"/>
      <c r="AD43" s="37"/>
      <c r="AQ43" s="43"/>
      <c r="AR43" s="36">
        <f t="shared" si="27"/>
        <v>0</v>
      </c>
      <c r="AS43" s="35" t="s">
        <v>9</v>
      </c>
      <c r="AT43" s="36">
        <f t="shared" si="28"/>
        <v>0</v>
      </c>
      <c r="AU43" s="43"/>
    </row>
    <row r="44" spans="2:48" ht="20.25" x14ac:dyDescent="0.45">
      <c r="B44" s="1" t="s">
        <v>10</v>
      </c>
      <c r="C44" s="40"/>
      <c r="D44" s="40"/>
      <c r="E44" s="25">
        <f t="shared" si="29"/>
        <v>0</v>
      </c>
      <c r="F44" s="40"/>
      <c r="G44" s="40"/>
      <c r="H44" s="16">
        <f t="shared" si="30"/>
        <v>0</v>
      </c>
      <c r="I44" s="41"/>
      <c r="J44" s="41"/>
      <c r="K44" s="25">
        <f t="shared" si="31"/>
        <v>0</v>
      </c>
      <c r="L44" s="42"/>
      <c r="M44" s="42"/>
      <c r="N44" s="25">
        <f t="shared" si="32"/>
        <v>0</v>
      </c>
      <c r="O44" s="42"/>
      <c r="P44" s="42"/>
      <c r="Q44" s="25">
        <f t="shared" si="33"/>
        <v>0</v>
      </c>
      <c r="R44" s="40"/>
      <c r="S44" s="40"/>
      <c r="T44" s="25">
        <f t="shared" si="34"/>
        <v>0</v>
      </c>
      <c r="W44" s="37"/>
      <c r="X44" s="37"/>
      <c r="Y44" s="37"/>
      <c r="Z44" s="37"/>
      <c r="AA44" s="37"/>
      <c r="AD44" s="37"/>
      <c r="AQ44" s="43"/>
      <c r="AR44" s="36">
        <f t="shared" si="27"/>
        <v>0</v>
      </c>
      <c r="AS44" s="35" t="s">
        <v>10</v>
      </c>
      <c r="AT44" s="36">
        <f t="shared" si="28"/>
        <v>0</v>
      </c>
      <c r="AU44" s="43"/>
    </row>
    <row r="45" spans="2:48" ht="20.25" x14ac:dyDescent="0.45">
      <c r="B45" s="1" t="s">
        <v>11</v>
      </c>
      <c r="C45" s="40"/>
      <c r="D45" s="40"/>
      <c r="E45" s="25">
        <f t="shared" si="29"/>
        <v>0</v>
      </c>
      <c r="F45" s="40"/>
      <c r="G45" s="40"/>
      <c r="H45" s="16">
        <f t="shared" si="30"/>
        <v>0</v>
      </c>
      <c r="I45" s="41"/>
      <c r="J45" s="41"/>
      <c r="K45" s="25">
        <f t="shared" si="31"/>
        <v>0</v>
      </c>
      <c r="L45" s="42"/>
      <c r="M45" s="42"/>
      <c r="N45" s="25">
        <f t="shared" si="32"/>
        <v>0</v>
      </c>
      <c r="O45" s="42"/>
      <c r="P45" s="42"/>
      <c r="Q45" s="25">
        <f t="shared" si="33"/>
        <v>0</v>
      </c>
      <c r="R45" s="40"/>
      <c r="S45" s="40"/>
      <c r="T45" s="25">
        <f t="shared" si="34"/>
        <v>0</v>
      </c>
      <c r="W45" s="37"/>
      <c r="X45" s="37"/>
      <c r="Y45" s="37"/>
      <c r="Z45" s="37"/>
      <c r="AA45" s="37"/>
      <c r="AD45" s="37"/>
      <c r="AQ45" s="43"/>
      <c r="AR45" s="36">
        <f t="shared" si="27"/>
        <v>0</v>
      </c>
      <c r="AS45" s="35" t="s">
        <v>11</v>
      </c>
      <c r="AT45" s="36">
        <f t="shared" si="28"/>
        <v>0</v>
      </c>
      <c r="AU45" s="43"/>
    </row>
    <row r="46" spans="2:48" ht="20.25" x14ac:dyDescent="0.45">
      <c r="B46" s="1" t="s">
        <v>12</v>
      </c>
      <c r="C46" s="40"/>
      <c r="D46" s="40"/>
      <c r="E46" s="25">
        <f t="shared" si="29"/>
        <v>0</v>
      </c>
      <c r="F46" s="40"/>
      <c r="G46" s="40"/>
      <c r="H46" s="16">
        <f t="shared" si="30"/>
        <v>0</v>
      </c>
      <c r="I46" s="41"/>
      <c r="J46" s="41"/>
      <c r="K46" s="25">
        <f t="shared" si="31"/>
        <v>0</v>
      </c>
      <c r="L46" s="42"/>
      <c r="M46" s="42"/>
      <c r="N46" s="25">
        <f t="shared" si="32"/>
        <v>0</v>
      </c>
      <c r="O46" s="42"/>
      <c r="P46" s="42"/>
      <c r="Q46" s="25">
        <f t="shared" si="33"/>
        <v>0</v>
      </c>
      <c r="R46" s="40"/>
      <c r="S46" s="40"/>
      <c r="T46" s="25">
        <f t="shared" si="34"/>
        <v>0</v>
      </c>
      <c r="W46" s="37"/>
      <c r="X46" s="37"/>
      <c r="Y46" s="37"/>
      <c r="Z46" s="37"/>
      <c r="AA46" s="37"/>
      <c r="AD46" s="37"/>
      <c r="AQ46" s="43"/>
      <c r="AR46" s="36">
        <f t="shared" si="27"/>
        <v>0</v>
      </c>
      <c r="AS46" s="35" t="s">
        <v>12</v>
      </c>
      <c r="AT46" s="36">
        <f t="shared" si="28"/>
        <v>0</v>
      </c>
      <c r="AU46" s="43"/>
    </row>
    <row r="47" spans="2:48" ht="20.25" x14ac:dyDescent="0.45">
      <c r="B47" s="1" t="s">
        <v>13</v>
      </c>
      <c r="C47" s="40"/>
      <c r="D47" s="40"/>
      <c r="E47" s="25">
        <f t="shared" si="29"/>
        <v>0</v>
      </c>
      <c r="F47" s="40"/>
      <c r="G47" s="40"/>
      <c r="H47" s="16">
        <f t="shared" si="30"/>
        <v>0</v>
      </c>
      <c r="I47" s="41"/>
      <c r="J47" s="41"/>
      <c r="K47" s="25">
        <f t="shared" si="31"/>
        <v>0</v>
      </c>
      <c r="L47" s="42"/>
      <c r="M47" s="42"/>
      <c r="N47" s="25">
        <f t="shared" si="32"/>
        <v>0</v>
      </c>
      <c r="O47" s="42"/>
      <c r="P47" s="42"/>
      <c r="Q47" s="25">
        <f t="shared" si="33"/>
        <v>0</v>
      </c>
      <c r="R47" s="40"/>
      <c r="S47" s="40"/>
      <c r="T47" s="25">
        <f t="shared" si="34"/>
        <v>0</v>
      </c>
      <c r="W47" s="37"/>
      <c r="X47" s="37"/>
      <c r="Y47" s="37"/>
      <c r="Z47" s="37"/>
      <c r="AA47" s="37"/>
      <c r="AD47" s="37"/>
      <c r="AQ47" s="43"/>
      <c r="AR47" s="36">
        <f t="shared" si="27"/>
        <v>0</v>
      </c>
      <c r="AS47" s="35" t="s">
        <v>13</v>
      </c>
      <c r="AT47" s="36">
        <f t="shared" si="28"/>
        <v>0</v>
      </c>
      <c r="AU47" s="43"/>
    </row>
    <row r="48" spans="2:48" ht="20.25" x14ac:dyDescent="0.45">
      <c r="B48" s="1" t="s">
        <v>14</v>
      </c>
      <c r="C48" s="40"/>
      <c r="D48" s="40"/>
      <c r="E48" s="25">
        <f t="shared" si="29"/>
        <v>0</v>
      </c>
      <c r="F48" s="40"/>
      <c r="G48" s="40"/>
      <c r="H48" s="16">
        <f t="shared" si="30"/>
        <v>0</v>
      </c>
      <c r="I48" s="41"/>
      <c r="J48" s="41"/>
      <c r="K48" s="25">
        <f t="shared" si="31"/>
        <v>0</v>
      </c>
      <c r="L48" s="42"/>
      <c r="M48" s="42"/>
      <c r="N48" s="25">
        <f t="shared" si="32"/>
        <v>0</v>
      </c>
      <c r="O48" s="42"/>
      <c r="P48" s="42"/>
      <c r="Q48" s="25">
        <f t="shared" si="33"/>
        <v>0</v>
      </c>
      <c r="R48" s="40"/>
      <c r="S48" s="40"/>
      <c r="T48" s="25">
        <f t="shared" si="34"/>
        <v>0</v>
      </c>
      <c r="W48" s="37"/>
      <c r="X48" s="37"/>
      <c r="Y48" s="37"/>
      <c r="Z48" s="37"/>
      <c r="AA48" s="37"/>
      <c r="AD48" s="37"/>
      <c r="AQ48" s="43"/>
      <c r="AR48" s="36">
        <f t="shared" si="27"/>
        <v>0</v>
      </c>
      <c r="AS48" s="35" t="s">
        <v>14</v>
      </c>
      <c r="AT48" s="36">
        <f t="shared" si="28"/>
        <v>0</v>
      </c>
      <c r="AU48" s="43"/>
    </row>
    <row r="49" spans="2:47" ht="20.25" x14ac:dyDescent="0.45">
      <c r="B49" s="1" t="s">
        <v>15</v>
      </c>
      <c r="C49" s="40"/>
      <c r="D49" s="40"/>
      <c r="E49" s="25">
        <f t="shared" si="29"/>
        <v>0</v>
      </c>
      <c r="F49" s="40"/>
      <c r="G49" s="40"/>
      <c r="H49" s="16">
        <f t="shared" si="30"/>
        <v>0</v>
      </c>
      <c r="I49" s="41"/>
      <c r="J49" s="41"/>
      <c r="K49" s="25">
        <f t="shared" si="31"/>
        <v>0</v>
      </c>
      <c r="L49" s="42"/>
      <c r="M49" s="42"/>
      <c r="N49" s="25">
        <f t="shared" si="32"/>
        <v>0</v>
      </c>
      <c r="O49" s="42"/>
      <c r="P49" s="42"/>
      <c r="Q49" s="25">
        <f t="shared" si="33"/>
        <v>0</v>
      </c>
      <c r="R49" s="40"/>
      <c r="S49" s="40"/>
      <c r="T49" s="25">
        <f t="shared" si="34"/>
        <v>0</v>
      </c>
      <c r="W49" s="37"/>
      <c r="X49" s="37"/>
      <c r="Y49" s="37"/>
      <c r="Z49" s="37"/>
      <c r="AA49" s="37"/>
      <c r="AD49" s="37"/>
      <c r="AQ49" s="43"/>
      <c r="AR49" s="36">
        <f t="shared" si="27"/>
        <v>0</v>
      </c>
      <c r="AS49" s="35" t="s">
        <v>15</v>
      </c>
      <c r="AT49" s="36">
        <f t="shared" si="28"/>
        <v>0</v>
      </c>
      <c r="AU49" s="43"/>
    </row>
    <row r="50" spans="2:47" ht="20.25" x14ac:dyDescent="0.45">
      <c r="B50" s="1" t="s">
        <v>16</v>
      </c>
      <c r="C50" s="40"/>
      <c r="D50" s="40"/>
      <c r="E50" s="25">
        <f t="shared" si="29"/>
        <v>0</v>
      </c>
      <c r="F50" s="40"/>
      <c r="G50" s="40"/>
      <c r="H50" s="16">
        <f t="shared" si="30"/>
        <v>0</v>
      </c>
      <c r="I50" s="41"/>
      <c r="J50" s="41"/>
      <c r="K50" s="25">
        <f t="shared" si="31"/>
        <v>0</v>
      </c>
      <c r="L50" s="42"/>
      <c r="M50" s="42"/>
      <c r="N50" s="25">
        <f t="shared" si="32"/>
        <v>0</v>
      </c>
      <c r="O50" s="42"/>
      <c r="P50" s="42"/>
      <c r="Q50" s="25">
        <f t="shared" si="33"/>
        <v>0</v>
      </c>
      <c r="R50" s="40"/>
      <c r="S50" s="40"/>
      <c r="T50" s="25">
        <f t="shared" si="34"/>
        <v>0</v>
      </c>
      <c r="W50" s="37"/>
      <c r="X50" s="37"/>
      <c r="Y50" s="37"/>
      <c r="Z50" s="37"/>
      <c r="AA50" s="37"/>
      <c r="AD50" s="37"/>
      <c r="AQ50" s="43"/>
      <c r="AR50" s="36">
        <f t="shared" si="27"/>
        <v>0</v>
      </c>
      <c r="AS50" s="35" t="s">
        <v>16</v>
      </c>
      <c r="AT50" s="36">
        <f t="shared" si="28"/>
        <v>0</v>
      </c>
      <c r="AU50" s="43"/>
    </row>
    <row r="51" spans="2:47" ht="20.25" x14ac:dyDescent="0.45">
      <c r="B51" s="1" t="s">
        <v>17</v>
      </c>
      <c r="C51" s="40"/>
      <c r="D51" s="40"/>
      <c r="E51" s="25">
        <f t="shared" si="29"/>
        <v>0</v>
      </c>
      <c r="F51" s="40"/>
      <c r="G51" s="40"/>
      <c r="H51" s="16">
        <f t="shared" si="30"/>
        <v>0</v>
      </c>
      <c r="I51" s="41"/>
      <c r="J51" s="41"/>
      <c r="K51" s="25">
        <f t="shared" si="31"/>
        <v>0</v>
      </c>
      <c r="L51" s="42"/>
      <c r="M51" s="42"/>
      <c r="N51" s="25">
        <f t="shared" si="32"/>
        <v>0</v>
      </c>
      <c r="O51" s="42"/>
      <c r="P51" s="42"/>
      <c r="Q51" s="25">
        <f t="shared" si="33"/>
        <v>0</v>
      </c>
      <c r="R51" s="40"/>
      <c r="S51" s="40"/>
      <c r="T51" s="25">
        <f t="shared" si="34"/>
        <v>0</v>
      </c>
      <c r="W51" s="37"/>
      <c r="X51" s="37"/>
      <c r="Y51" s="37"/>
      <c r="Z51" s="37"/>
      <c r="AA51" s="37"/>
      <c r="AD51" s="37"/>
      <c r="AQ51" s="43"/>
      <c r="AR51" s="36">
        <f t="shared" si="27"/>
        <v>0</v>
      </c>
      <c r="AS51" s="35" t="s">
        <v>17</v>
      </c>
      <c r="AT51" s="36">
        <f t="shared" si="28"/>
        <v>0</v>
      </c>
      <c r="AU51" s="43"/>
    </row>
    <row r="52" spans="2:47" ht="21" thickBot="1" x14ac:dyDescent="0.5">
      <c r="B52" s="1"/>
      <c r="C52" s="22"/>
      <c r="D52" s="22"/>
      <c r="E52" s="16"/>
      <c r="F52" s="22"/>
      <c r="G52" s="22"/>
      <c r="H52" s="6"/>
      <c r="I52" s="26"/>
      <c r="J52" s="26"/>
      <c r="K52" s="6"/>
      <c r="L52" s="22"/>
      <c r="M52" s="22"/>
      <c r="N52" s="6"/>
      <c r="O52" s="22"/>
      <c r="P52" s="22"/>
      <c r="Q52" s="6"/>
      <c r="R52" s="22"/>
      <c r="S52" s="22"/>
      <c r="T52" s="16"/>
      <c r="W52" s="37"/>
      <c r="X52" s="37"/>
      <c r="Y52" s="37"/>
      <c r="Z52" s="37"/>
      <c r="AA52" s="37"/>
      <c r="AD52" s="37"/>
      <c r="AQ52" s="43"/>
      <c r="AR52" s="36"/>
      <c r="AS52" s="34"/>
      <c r="AT52" s="36">
        <f t="shared" si="28"/>
        <v>0</v>
      </c>
      <c r="AU52" s="43"/>
    </row>
    <row r="53" spans="2:47" ht="21" thickBot="1" x14ac:dyDescent="0.5">
      <c r="B53" s="7" t="s">
        <v>30</v>
      </c>
      <c r="C53" s="23"/>
      <c r="D53" s="24"/>
      <c r="E53" s="29">
        <f>SUM(E40:E51)</f>
        <v>19.248366013071895</v>
      </c>
      <c r="F53" s="23"/>
      <c r="G53" s="24"/>
      <c r="H53" s="29">
        <f>SUM(H40:H51)</f>
        <v>10.023</v>
      </c>
      <c r="I53" s="27"/>
      <c r="J53" s="28"/>
      <c r="K53" s="29">
        <f>SUM(K40:K51)</f>
        <v>4.05</v>
      </c>
      <c r="L53" s="23"/>
      <c r="M53" s="24"/>
      <c r="N53" s="29">
        <f>SUM(N40:N51)</f>
        <v>1.25</v>
      </c>
      <c r="O53" s="23"/>
      <c r="P53" s="24"/>
      <c r="Q53" s="29">
        <f>SUM(Q40:Q51)</f>
        <v>1.6500000000000001</v>
      </c>
      <c r="R53" s="23"/>
      <c r="S53" s="24"/>
      <c r="T53" s="29">
        <f>SUM(T40:T51)</f>
        <v>0</v>
      </c>
      <c r="W53" s="37"/>
      <c r="X53" s="37"/>
      <c r="Y53" s="37"/>
      <c r="Z53" s="37"/>
      <c r="AA53" s="37"/>
      <c r="AD53" s="37"/>
      <c r="AQ53" s="43"/>
      <c r="AR53" s="36">
        <f>SUM(AR40:AR51)</f>
        <v>36.221366013071894</v>
      </c>
      <c r="AS53" s="35" t="s">
        <v>18</v>
      </c>
      <c r="AT53" s="36">
        <f t="shared" si="28"/>
        <v>110.2213660130719</v>
      </c>
      <c r="AU53" s="43"/>
    </row>
    <row r="54" spans="2:47" ht="20.25" x14ac:dyDescent="0.4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V54" s="37"/>
      <c r="W54" s="37"/>
      <c r="X54" s="37"/>
      <c r="Y54" s="37"/>
      <c r="Z54" s="37"/>
      <c r="AA54" s="37"/>
      <c r="AB54" s="37"/>
      <c r="AC54" s="37"/>
      <c r="AD54" s="37"/>
      <c r="AQ54" s="43"/>
      <c r="AR54" s="34"/>
      <c r="AS54" s="34"/>
      <c r="AT54" s="34"/>
      <c r="AU54" s="43"/>
    </row>
    <row r="55" spans="2:47" ht="20.25" x14ac:dyDescent="0.4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AA55" s="37"/>
      <c r="AB55" s="37"/>
      <c r="AC55" s="37"/>
      <c r="AD55" s="37"/>
      <c r="AQ55" s="43"/>
      <c r="AR55" s="34"/>
      <c r="AS55" s="34"/>
      <c r="AT55" s="34"/>
      <c r="AU55" s="43"/>
    </row>
    <row r="56" spans="2:47" ht="20.25" x14ac:dyDescent="0.4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AA56" s="37"/>
      <c r="AB56" s="37"/>
      <c r="AC56" s="37"/>
      <c r="AD56" s="37"/>
      <c r="AQ56" s="43"/>
      <c r="AR56" s="34"/>
      <c r="AS56" s="34"/>
      <c r="AT56" s="34"/>
      <c r="AU56" s="43"/>
    </row>
    <row r="57" spans="2:47" ht="20.25" x14ac:dyDescent="0.4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AA57" s="37"/>
      <c r="AB57" s="37"/>
      <c r="AC57" s="37"/>
      <c r="AD57" s="37"/>
      <c r="AQ57" s="43"/>
      <c r="AR57" s="34"/>
      <c r="AS57" s="34"/>
      <c r="AT57" s="34"/>
      <c r="AU57" s="43"/>
    </row>
    <row r="58" spans="2:47" ht="20.25" x14ac:dyDescent="0.4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AA58" s="37"/>
      <c r="AB58" s="37"/>
      <c r="AC58" s="37"/>
      <c r="AD58" s="37"/>
      <c r="AQ58" s="43"/>
      <c r="AR58" s="43"/>
      <c r="AS58" s="43"/>
      <c r="AT58" s="43"/>
      <c r="AU58" s="43"/>
    </row>
    <row r="59" spans="2:47" ht="20.25" x14ac:dyDescent="0.4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AA59" s="37"/>
      <c r="AB59" s="37"/>
      <c r="AC59" s="37"/>
      <c r="AD59" s="37"/>
      <c r="AQ59" s="43"/>
      <c r="AR59" s="43"/>
      <c r="AS59" s="43"/>
      <c r="AT59" s="43"/>
      <c r="AU59" s="43"/>
    </row>
    <row r="60" spans="2:47" ht="20.25" x14ac:dyDescent="0.4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AA60" s="37"/>
      <c r="AB60" s="37"/>
      <c r="AC60" s="37"/>
      <c r="AD60" s="37"/>
      <c r="AQ60" s="43"/>
      <c r="AR60" s="43"/>
      <c r="AS60" s="43"/>
      <c r="AT60" s="43"/>
      <c r="AU60" s="43"/>
    </row>
    <row r="61" spans="2:47" ht="20.25" x14ac:dyDescent="0.4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AQ61" s="43"/>
      <c r="AR61" s="43"/>
      <c r="AS61" s="43"/>
      <c r="AT61" s="43"/>
      <c r="AU61" s="43"/>
    </row>
    <row r="62" spans="2:47" ht="20.25" x14ac:dyDescent="0.4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AQ62" s="43"/>
      <c r="AR62" s="43"/>
      <c r="AS62" s="43"/>
      <c r="AT62" s="43"/>
      <c r="AU62" s="43"/>
    </row>
    <row r="63" spans="2:47" ht="20.25" x14ac:dyDescent="0.4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47" ht="20.25" x14ac:dyDescent="0.4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ht="20.25" x14ac:dyDescent="0.4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ht="20.25" x14ac:dyDescent="0.4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ht="20.25" x14ac:dyDescent="0.4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ht="20.25" x14ac:dyDescent="0.4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ht="20.25" x14ac:dyDescent="0.4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ht="20.25" x14ac:dyDescent="0.4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ht="20.25" x14ac:dyDescent="0.4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</sheetData>
  <sheetProtection sheet="1" objects="1" scenarios="1" selectLockedCells="1"/>
  <mergeCells count="22">
    <mergeCell ref="AA18:AD18"/>
    <mergeCell ref="AE18:AH18"/>
    <mergeCell ref="AI18:AL18"/>
    <mergeCell ref="AM18:AP18"/>
    <mergeCell ref="C16:AP16"/>
    <mergeCell ref="W18:Z18"/>
    <mergeCell ref="C36:T36"/>
    <mergeCell ref="C17:V17"/>
    <mergeCell ref="C38:E38"/>
    <mergeCell ref="F38:H38"/>
    <mergeCell ref="I38:K38"/>
    <mergeCell ref="L38:N38"/>
    <mergeCell ref="O38:Q38"/>
    <mergeCell ref="R38:T38"/>
    <mergeCell ref="C37:T37"/>
    <mergeCell ref="S18:V18"/>
    <mergeCell ref="B3:H3"/>
    <mergeCell ref="C18:F18"/>
    <mergeCell ref="G18:J18"/>
    <mergeCell ref="K18:N18"/>
    <mergeCell ref="O18:R18"/>
    <mergeCell ref="J5:K5"/>
  </mergeCells>
  <conditionalFormatting sqref="F33 J33 N33 R33 V33 Z33 AD33 AH33 AL33 AP33">
    <cfRule type="expression" dxfId="5" priority="8">
      <formula>F33=MAX($F33,$J33,$N33,$R33,$V33,$Z33,$AD33,$AH33,$AL33,$AP33)</formula>
    </cfRule>
  </conditionalFormatting>
  <conditionalFormatting sqref="E53 H53 K53 N53 Q53 T53">
    <cfRule type="expression" dxfId="4" priority="5">
      <formula>E53=MAX($E53,$H53,$K53,$N53,$T53)</formula>
    </cfRule>
  </conditionalFormatting>
  <conditionalFormatting sqref="AD33">
    <cfRule type="expression" dxfId="3" priority="4">
      <formula>AD33=MAX($F33,$J33,$N33,$R33,$V33,$Z33)</formula>
    </cfRule>
  </conditionalFormatting>
  <conditionalFormatting sqref="AH33">
    <cfRule type="expression" dxfId="2" priority="3">
      <formula>AH33=MAX($F33,$J33,$N33,$R33,$V33,$Z33)</formula>
    </cfRule>
  </conditionalFormatting>
  <conditionalFormatting sqref="AL33">
    <cfRule type="expression" dxfId="1" priority="2">
      <formula>AL33=MAX($F33,$J33,$N33,$R33,$V33,$Z33)</formula>
    </cfRule>
  </conditionalFormatting>
  <conditionalFormatting sqref="AP33">
    <cfRule type="expression" dxfId="0" priority="1">
      <formula>AP33=MAX($F33,$J33,$N33,$R33,$V33,$Z33)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Geith</dc:creator>
  <cp:lastModifiedBy>Vincent Geith</cp:lastModifiedBy>
  <cp:lastPrinted>2025-05-11T14:51:40Z</cp:lastPrinted>
  <dcterms:created xsi:type="dcterms:W3CDTF">2025-05-11T09:31:53Z</dcterms:created>
  <dcterms:modified xsi:type="dcterms:W3CDTF">2025-05-12T13:17:28Z</dcterms:modified>
</cp:coreProperties>
</file>